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D:\D\paracl\punctaje_criterii\critetii2023\"/>
    </mc:Choice>
  </mc:AlternateContent>
  <xr:revisionPtr revIDLastSave="0" documentId="13_ncr:1_{339F30B7-00FA-4798-BDE7-3B3B1FDC38C9}" xr6:coauthVersionLast="47" xr6:coauthVersionMax="47" xr10:uidLastSave="{00000000-0000-0000-0000-000000000000}"/>
  <bookViews>
    <workbookView xWindow="-120" yWindow="-120" windowWidth="29040" windowHeight="15840" xr2:uid="{00000000-000D-0000-FFFF-FFFF00000000}"/>
  </bookViews>
  <sheets>
    <sheet name="resurse_tehnice" sheetId="1" r:id="rId1"/>
    <sheet name="logistica" sheetId="2" r:id="rId2"/>
    <sheet name="resurse umane" sheetId="3" r:id="rId3"/>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P12" i="1" l="1"/>
  <c r="Q11" i="1"/>
  <c r="Q10" i="1"/>
  <c r="Q9" i="1"/>
  <c r="Q8" i="1"/>
  <c r="Q7" i="1"/>
  <c r="Q6" i="1"/>
  <c r="E10" i="3"/>
  <c r="G10" i="3" s="1"/>
  <c r="E9" i="3"/>
  <c r="G9" i="3" s="1"/>
  <c r="E12" i="3"/>
  <c r="G12" i="3" s="1"/>
  <c r="E14" i="3"/>
  <c r="G14" i="3" s="1"/>
  <c r="E13" i="3"/>
  <c r="G13" i="3" s="1"/>
  <c r="E11" i="3"/>
  <c r="G11" i="3"/>
  <c r="E8" i="3"/>
  <c r="G8" i="3" s="1"/>
  <c r="E37" i="3"/>
  <c r="G37" i="3" s="1"/>
  <c r="E36" i="3"/>
  <c r="G36" i="3" s="1"/>
  <c r="E35" i="3"/>
  <c r="G35" i="3" s="1"/>
  <c r="E34" i="3"/>
  <c r="E33" i="3"/>
  <c r="G33" i="3" s="1"/>
  <c r="E32" i="3"/>
  <c r="G32" i="3" s="1"/>
  <c r="E31" i="3"/>
  <c r="G31" i="3" s="1"/>
  <c r="E30" i="3"/>
  <c r="E29" i="3"/>
  <c r="G29" i="3" s="1"/>
  <c r="E28" i="3"/>
  <c r="G28" i="3" s="1"/>
  <c r="E27" i="3"/>
  <c r="G27" i="3" s="1"/>
  <c r="E26" i="3"/>
  <c r="E25" i="3"/>
  <c r="G25" i="3" s="1"/>
  <c r="E24" i="3"/>
  <c r="G24" i="3" s="1"/>
  <c r="E23" i="3"/>
  <c r="G23" i="3" s="1"/>
  <c r="E22" i="3"/>
  <c r="E21" i="3"/>
  <c r="G21" i="3" s="1"/>
  <c r="E20" i="3"/>
  <c r="G20" i="3" s="1"/>
  <c r="E19" i="3"/>
  <c r="G19" i="3" s="1"/>
  <c r="E18" i="3"/>
  <c r="E17" i="3"/>
  <c r="G17" i="3" s="1"/>
  <c r="E16" i="3"/>
  <c r="G16" i="3" s="1"/>
  <c r="E15" i="3"/>
  <c r="G15" i="3" s="1"/>
  <c r="G34" i="3"/>
  <c r="G30" i="3"/>
  <c r="G26" i="3"/>
  <c r="G22" i="3"/>
  <c r="G18" i="3"/>
  <c r="E11" i="2"/>
  <c r="E9" i="2"/>
  <c r="E6" i="2"/>
  <c r="E5" i="2"/>
  <c r="E12" i="2" s="1"/>
  <c r="E8" i="2"/>
  <c r="G38" i="3" l="1"/>
</calcChain>
</file>

<file path=xl/sharedStrings.xml><?xml version="1.0" encoding="utf-8"?>
<sst xmlns="http://schemas.openxmlformats.org/spreadsheetml/2006/main" count="150" uniqueCount="121">
  <si>
    <t>Categorie/
Tip aparat</t>
  </si>
  <si>
    <t>Denumire aparat/
dispozitiv</t>
  </si>
  <si>
    <t>Numar şi serie</t>
  </si>
  <si>
    <t>LOGISTICA</t>
  </si>
  <si>
    <t>website</t>
  </si>
  <si>
    <t>TOTAL</t>
  </si>
  <si>
    <t>Distributia rezultatelor investigatiilor la medicul care a recomandat investigatia</t>
  </si>
  <si>
    <t>retea de transmisie imagini interne (RIS)</t>
  </si>
  <si>
    <t>transmisie de imagini in perimetrul 
limitrof si la distanta (PACS)</t>
  </si>
  <si>
    <t>PUNCTE</t>
  </si>
  <si>
    <t>A</t>
  </si>
  <si>
    <t>B</t>
  </si>
  <si>
    <t>C</t>
  </si>
  <si>
    <t>Criteriu</t>
  </si>
  <si>
    <t>Se va completa conform specificatiilor tehnice ale aparaturii</t>
  </si>
  <si>
    <t>Nume si prenume</t>
  </si>
  <si>
    <t>CNP</t>
  </si>
  <si>
    <t>Categorie personal</t>
  </si>
  <si>
    <t>Nr. Crt</t>
  </si>
  <si>
    <t>Act detinere</t>
  </si>
  <si>
    <t>Tip act</t>
  </si>
  <si>
    <t>Nr. act</t>
  </si>
  <si>
    <t xml:space="preserve">Ecografia </t>
  </si>
  <si>
    <t>Total</t>
  </si>
  <si>
    <t>Caracteristici</t>
  </si>
  <si>
    <t>x</t>
  </si>
  <si>
    <t>DA/NU</t>
  </si>
  <si>
    <t>Nr.
crt.</t>
  </si>
  <si>
    <t>Data act</t>
  </si>
  <si>
    <t>Aviz de utilizare/ Buletin de verificare periodica
(DA/NU)</t>
  </si>
  <si>
    <t>C1</t>
  </si>
  <si>
    <t>C2</t>
  </si>
  <si>
    <t>C3</t>
  </si>
  <si>
    <t>C4</t>
  </si>
  <si>
    <t>C5</t>
  </si>
  <si>
    <t>C6</t>
  </si>
  <si>
    <t>C7</t>
  </si>
  <si>
    <t>C8</t>
  </si>
  <si>
    <t>C9</t>
  </si>
  <si>
    <t>C10</t>
  </si>
  <si>
    <t>C11</t>
  </si>
  <si>
    <t>C12</t>
  </si>
  <si>
    <t>C13</t>
  </si>
  <si>
    <t>C14</t>
  </si>
  <si>
    <t>DA/
NU</t>
  </si>
  <si>
    <t>Puncte</t>
  </si>
  <si>
    <t xml:space="preserve"> Garantie/Contract service
(DA/NU)</t>
  </si>
  <si>
    <t>NOTA 1: In situatia in care furnizorul are mai multe puncte de lucru se intocmesc tabele pentru fiecare dintre acestea</t>
  </si>
  <si>
    <t>NOTA 2: Se puncteaza doar echipamentele utilizate pentru serviciile ce se contracteaza</t>
  </si>
  <si>
    <t xml:space="preserve">Termen de valabilitate act </t>
  </si>
  <si>
    <t>EVALUARE RESURSE TEHNICE, FURNIZOR: ………….</t>
  </si>
  <si>
    <t>Punct de lucru</t>
  </si>
  <si>
    <t>………………………..</t>
  </si>
  <si>
    <t>NOTA 3: La ecograf se ia in calcul 1 aparat pe medic in vederea acordarii punctajului</t>
  </si>
  <si>
    <t>Data expirarii garantie/contract service</t>
  </si>
  <si>
    <t>Răspundem de realitatea şi exactitatea datelor</t>
  </si>
  <si>
    <t>Reprezentant legal</t>
  </si>
  <si>
    <t>Nume şi prenume, semnătură, ştampilă</t>
  </si>
  <si>
    <t>Data întocmirii</t>
  </si>
  <si>
    <t>NOTA 4: Se completeaza doar in dreptul fiecarui tip de aparat detinut. In situatia in care sunt mai multe aparate de acelasi tip se mai introduce un rand/randurile specifice (cu accesorii, unde este cazul) ;</t>
  </si>
  <si>
    <t>*se puncteaza daca in documentatia de detinere si de punere in functiune exista dovada documentata a aplicatiilor mentionate instalate pe echipament</t>
  </si>
  <si>
    <t>** se va puncta daca in documentatia de detinere si de punere in functiune exista dovada detinerii si instalarii echipamentului</t>
  </si>
  <si>
    <t>NOTA 5: Punctajele se regasesc in Anexa 20 la Normele metodologice;</t>
  </si>
  <si>
    <t>NOTA 6: Punctajul total pentru fiecare aparat,  se acordă pentru aparatele cu o vechime de până la 9 ani; pentru aparatele cu o vechime de peste 9 ani dar nu mai mult de 15 ani, calculați de la data fabricării sau de la data recondiţionării (refurbisării), punctajul total al fiecărui aparat, pentru fiecare an în plus, se diminuează cu câte 15%.</t>
  </si>
  <si>
    <r>
      <rPr>
        <b/>
        <sz val="10"/>
        <rFont val="Arial"/>
        <family val="2"/>
      </rPr>
      <t>c2</t>
    </r>
    <r>
      <rPr>
        <sz val="10"/>
        <rFont val="Arial"/>
        <charset val="238"/>
      </rPr>
      <t xml:space="preserve"> - chestionar de satisfactie a pacientilor</t>
    </r>
  </si>
  <si>
    <r>
      <t>Punctajul pentru criteriile A si C2 se acorda pentru un singur punct de lucru</t>
    </r>
    <r>
      <rPr>
        <sz val="10"/>
        <color indexed="10"/>
        <rFont val="Arial"/>
        <family val="2"/>
        <charset val="238"/>
      </rPr>
      <t>, la alegerea furnizorului.</t>
    </r>
    <r>
      <rPr>
        <sz val="10"/>
        <rFont val="Arial"/>
        <family val="2"/>
        <charset val="238"/>
      </rPr>
      <t xml:space="preserve">  La celelalte puncte de lucru se lasă necompletat (galben)</t>
    </r>
  </si>
  <si>
    <t>Software dedicat activitatii de laborator, care sa contina inregistrarea si evidenta biletelor de trimitere (serie si numar bilet, CNP-ul/codul unic de asigurare al pacientului, cod parafa, nr. de contract medic, tipul si numarul investigatiilor recomandate), eliberarea buletinelor de analiza si arhivarea datelor de laborator, precum si raportarea activitatii desfasurate in conformitate cu formatul solicitat de casa de asigurari de sanatate( se prezinta specificatiile tehnice ale aplicatiei, care se verifica la sediul furnizorului):</t>
  </si>
  <si>
    <t xml:space="preserve">operational- instalat si cu aparate conectate pentru transmitere de date </t>
  </si>
  <si>
    <r>
      <rPr>
        <b/>
        <sz val="10"/>
        <rFont val="Arial"/>
        <family val="2"/>
      </rPr>
      <t>c1</t>
    </r>
    <r>
      <rPr>
        <sz val="10"/>
        <rFont val="Arial"/>
        <family val="2"/>
        <charset val="238"/>
      </rPr>
      <t xml:space="preserve"> - date de contact (adresa, telefon, fax, mail pentru laboratoarele/punctele de lucru din structura, orar de functionare, certificari/acreditari)</t>
    </r>
  </si>
  <si>
    <t>Punctajul pentru criteriile B si c1  se acorda pentru fiecare punct de lucru</t>
  </si>
  <si>
    <t>NOTA 1: Punctajul se acordă pentru fiecare personal medico-sanitar care îşi desfăşoară activitatea la furnizor într-o formă legală, cu normă întreagă, iar pentru fracţiuni de normă se acordă punctaj direct proporţional cu fracţiunea de normă lucrată.</t>
  </si>
  <si>
    <t>Reprezentant legal,</t>
  </si>
  <si>
    <t>(semnatura si stampila)</t>
  </si>
  <si>
    <t>Raspundem de exactitatea si realitatea datelor</t>
  </si>
  <si>
    <t>NOTA 1:</t>
  </si>
  <si>
    <r>
      <t>Program de lucru
(</t>
    </r>
    <r>
      <rPr>
        <sz val="8"/>
        <color indexed="10"/>
        <rFont val="Arial"/>
        <family val="2"/>
        <charset val="238"/>
      </rPr>
      <t>ore/săpt.</t>
    </r>
    <r>
      <rPr>
        <sz val="8"/>
        <rFont val="Arial"/>
        <family val="2"/>
        <charset val="238"/>
      </rPr>
      <t>)</t>
    </r>
  </si>
  <si>
    <t>Nota 2: Punctajele se regasesc in Anexa 20 la Normele metodologice</t>
  </si>
  <si>
    <t>Nota 2: Norma intreaga medic de radiologie si imagistica medicala -6 ore</t>
  </si>
  <si>
    <t>Nota 3: Norma intreaga asistente de radiologie si imagistica medicala - 6 ore</t>
  </si>
  <si>
    <t>Nota 4: Punctajele se regasesc in Anexa 20 la Normele metodologice</t>
  </si>
  <si>
    <t>Data fabricatiei/reconditionare (refurbisare)</t>
  </si>
  <si>
    <t>Data expirarii avizului de utilizare/buletin de verificare periodica</t>
  </si>
  <si>
    <t>C15</t>
  </si>
  <si>
    <t>C16</t>
  </si>
  <si>
    <t>Autorizatie CNCAN -data expirarii (unde e cazul)</t>
  </si>
  <si>
    <t>nr. pcte de lucru</t>
  </si>
  <si>
    <t>X</t>
  </si>
  <si>
    <t>EVALUARE LOGISTICA FURNIZOR:</t>
  </si>
  <si>
    <t xml:space="preserve">PUNCT DE LUCRU </t>
  </si>
  <si>
    <t>…………………………….</t>
  </si>
  <si>
    <t>Semninificatia cifrei de la C4</t>
  </si>
  <si>
    <t>Functie si grad</t>
  </si>
  <si>
    <t>Puncte cnf Norme</t>
  </si>
  <si>
    <t>medic specialist radiologie si imagistica medicala</t>
  </si>
  <si>
    <t>medic primar radiologie si imagistica medicala</t>
  </si>
  <si>
    <t>medic specialist medicina nucleara</t>
  </si>
  <si>
    <t>medic specialist anestezist</t>
  </si>
  <si>
    <t>medic primar anestezist</t>
  </si>
  <si>
    <t>medic primar medicina de urgenta</t>
  </si>
  <si>
    <t>medic cu competenta/supraspecializare/atestat de studii complementare Eco obtinuta in ultimii 5 ani</t>
  </si>
  <si>
    <t>medic cu competenta/supraspecializare/atestat de studii complementare Eco de mai mult de 5 ani</t>
  </si>
  <si>
    <t>absolvent colegiu imagistica medicala</t>
  </si>
  <si>
    <t>bioinginer</t>
  </si>
  <si>
    <t>fizician</t>
  </si>
  <si>
    <t>asistent medical de radiologie cu studii superioare</t>
  </si>
  <si>
    <t>asistent medical de radiologie fara studii superioare</t>
  </si>
  <si>
    <t>asistent generalist pentru Eco + ATI</t>
  </si>
  <si>
    <t>personal auxiliar - tehnician aparatura medicala</t>
  </si>
  <si>
    <t>medic primar medicina nucleara</t>
  </si>
  <si>
    <t>medic specialist medicina de urgenta</t>
  </si>
  <si>
    <t>Puncte norma intreaga</t>
  </si>
  <si>
    <t>Furnizor de investigatii paraclinice -Radiologie si Imagistica medicala:</t>
  </si>
  <si>
    <t xml:space="preserve">Punct de lucru:  </t>
  </si>
  <si>
    <t>……………………..</t>
  </si>
  <si>
    <t>…………..</t>
  </si>
  <si>
    <t>………</t>
  </si>
  <si>
    <t>…………………………………………….</t>
  </si>
  <si>
    <t>……………………………………………</t>
  </si>
  <si>
    <t>medic dentist/medic stomatolog</t>
  </si>
  <si>
    <t>medic dentist/medic stomatolog specialist</t>
  </si>
  <si>
    <t>medic dentist/medic stomatolog primar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</si>
</sst>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numFmt numFmtId="165" formatCode="#0.0\ &quot;Ore/Săpt.&quot;;[Red]\-\ #0.0\ &quot;Ore/Săpt.&quot;;&quot;Obligatoriu&quot;;&quot;Doar cifre&quot;"/>
  </numFmts>
  <fonts count="37" x14ac:knownFonts="1">
    <font>
      <sz val="10"/>
      <name val="Arial"/>
      <charset val="238"/>
    </font>
    <font>
      <sz val="10"/>
      <name val="Arial"/>
      <charset val="238"/>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name val="Arial"/>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sz val="10"/>
      <name val="Arial"/>
      <family val="2"/>
      <charset val="238"/>
    </font>
    <font>
      <b/>
      <sz val="11"/>
      <color indexed="63"/>
      <name val="Calibri"/>
      <family val="2"/>
    </font>
    <font>
      <b/>
      <sz val="18"/>
      <color indexed="56"/>
      <name val="Cambria"/>
      <family val="2"/>
    </font>
    <font>
      <b/>
      <sz val="11"/>
      <color indexed="8"/>
      <name val="Calibri"/>
      <family val="2"/>
    </font>
    <font>
      <sz val="11"/>
      <color indexed="10"/>
      <name val="Calibri"/>
      <family val="2"/>
    </font>
    <font>
      <b/>
      <sz val="14"/>
      <name val="Times New Roman"/>
      <family val="1"/>
    </font>
    <font>
      <b/>
      <sz val="10"/>
      <name val="Times New Roman"/>
      <family val="1"/>
    </font>
    <font>
      <sz val="10"/>
      <name val="Times New Roman"/>
      <family val="1"/>
    </font>
    <font>
      <b/>
      <sz val="10"/>
      <name val="Arial"/>
      <family val="2"/>
    </font>
    <font>
      <sz val="8"/>
      <name val="Times New Roman"/>
      <family val="1"/>
    </font>
    <font>
      <sz val="10"/>
      <color indexed="10"/>
      <name val="Arial"/>
      <family val="2"/>
      <charset val="238"/>
    </font>
    <font>
      <sz val="8"/>
      <name val="Arial"/>
      <charset val="238"/>
    </font>
    <font>
      <b/>
      <sz val="12"/>
      <name val="Arial"/>
      <family val="2"/>
    </font>
    <font>
      <b/>
      <sz val="10"/>
      <color indexed="10"/>
      <name val="Arial"/>
      <family val="2"/>
    </font>
    <font>
      <sz val="12"/>
      <name val="Times New Roman"/>
      <family val="1"/>
    </font>
    <font>
      <sz val="12"/>
      <name val="Arial"/>
      <family val="2"/>
      <charset val="238"/>
    </font>
    <font>
      <b/>
      <sz val="8"/>
      <name val="Arial"/>
      <family val="2"/>
    </font>
    <font>
      <sz val="8"/>
      <name val="Arial"/>
      <family val="2"/>
      <charset val="238"/>
    </font>
    <font>
      <sz val="8"/>
      <color indexed="10"/>
      <name val="Arial"/>
      <family val="2"/>
      <charset val="238"/>
    </font>
    <font>
      <sz val="6"/>
      <name val="Arial"/>
      <family val="2"/>
      <charset val="238"/>
    </font>
    <font>
      <sz val="8"/>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indexed="22"/>
        <bgColor indexed="64"/>
      </patternFill>
    </fill>
    <fill>
      <patternFill patternType="solid">
        <fgColor indexed="9"/>
        <bgColor indexed="64"/>
      </patternFill>
    </fill>
    <fill>
      <patternFill patternType="solid">
        <fgColor indexed="10"/>
        <bgColor indexed="64"/>
      </patternFill>
    </fill>
  </fills>
  <borders count="19">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hair">
        <color indexed="64"/>
      </left>
      <right style="hair">
        <color indexed="64"/>
      </right>
      <top style="hair">
        <color indexed="64"/>
      </top>
      <bottom style="thin">
        <color indexed="64"/>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s>
  <cellStyleXfs count="45">
    <xf numFmtId="0" fontId="0"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1" applyNumberFormat="0" applyAlignment="0" applyProtection="0"/>
    <xf numFmtId="0" fontId="6" fillId="21" borderId="2" applyNumberFormat="0" applyAlignment="0" applyProtection="0"/>
    <xf numFmtId="0" fontId="7" fillId="0" borderId="0"/>
    <xf numFmtId="0" fontId="8" fillId="0" borderId="0" applyNumberFormat="0" applyFill="0" applyBorder="0" applyAlignment="0" applyProtection="0"/>
    <xf numFmtId="0" fontId="9" fillId="4" borderId="0" applyNumberFormat="0" applyBorder="0" applyAlignment="0" applyProtection="0"/>
    <xf numFmtId="0" fontId="10" fillId="0" borderId="3" applyNumberFormat="0" applyFill="0" applyAlignment="0" applyProtection="0"/>
    <xf numFmtId="0" fontId="11" fillId="0" borderId="4" applyNumberFormat="0" applyFill="0" applyAlignment="0" applyProtection="0"/>
    <xf numFmtId="0" fontId="12" fillId="0" borderId="5" applyNumberFormat="0" applyFill="0" applyAlignment="0" applyProtection="0"/>
    <xf numFmtId="0" fontId="12" fillId="0" borderId="0" applyNumberFormat="0" applyFill="0" applyBorder="0" applyAlignment="0" applyProtection="0"/>
    <xf numFmtId="0" fontId="13" fillId="7" borderId="1" applyNumberFormat="0" applyAlignment="0" applyProtection="0"/>
    <xf numFmtId="0" fontId="14" fillId="0" borderId="6" applyNumberFormat="0" applyFill="0" applyAlignment="0" applyProtection="0"/>
    <xf numFmtId="0" fontId="15" fillId="22" borderId="0" applyNumberFormat="0" applyBorder="0" applyAlignment="0" applyProtection="0"/>
    <xf numFmtId="0" fontId="7" fillId="0" borderId="0"/>
    <xf numFmtId="0" fontId="16" fillId="0" borderId="0"/>
    <xf numFmtId="0" fontId="1" fillId="23" borderId="7" applyNumberFormat="0" applyFont="0" applyAlignment="0" applyProtection="0"/>
    <xf numFmtId="0" fontId="17" fillId="20" borderId="8" applyNumberFormat="0" applyAlignment="0" applyProtection="0"/>
    <xf numFmtId="0" fontId="18" fillId="0" borderId="0" applyNumberFormat="0" applyFill="0" applyBorder="0" applyAlignment="0" applyProtection="0"/>
    <xf numFmtId="0" fontId="19" fillId="0" borderId="9" applyNumberFormat="0" applyFill="0" applyAlignment="0" applyProtection="0"/>
    <xf numFmtId="0" fontId="20" fillId="0" borderId="0" applyNumberFormat="0" applyFill="0" applyBorder="0" applyAlignment="0" applyProtection="0"/>
  </cellStyleXfs>
  <cellXfs count="119">
    <xf numFmtId="0" fontId="0" fillId="0" borderId="0" xfId="0"/>
    <xf numFmtId="0" fontId="21" fillId="0" borderId="0" xfId="39" applyFont="1" applyBorder="1"/>
    <xf numFmtId="0" fontId="22" fillId="0" borderId="0" xfId="39" applyFont="1" applyBorder="1"/>
    <xf numFmtId="0" fontId="23" fillId="0" borderId="0" xfId="39" applyFont="1" applyBorder="1"/>
    <xf numFmtId="14" fontId="23" fillId="0" borderId="0" xfId="39" applyNumberFormat="1" applyFont="1" applyBorder="1"/>
    <xf numFmtId="0" fontId="0" fillId="0" borderId="0" xfId="0" applyAlignment="1">
      <alignment horizontal="center"/>
    </xf>
    <xf numFmtId="0" fontId="16" fillId="0" borderId="0" xfId="39"/>
    <xf numFmtId="0" fontId="24" fillId="0" borderId="0" xfId="39" applyFont="1" applyProtection="1">
      <protection locked="0"/>
    </xf>
    <xf numFmtId="14" fontId="16" fillId="0" borderId="0" xfId="39" applyNumberFormat="1"/>
    <xf numFmtId="0" fontId="23" fillId="0" borderId="10" xfId="39" applyFont="1" applyFill="1" applyBorder="1" applyAlignment="1">
      <alignment horizontal="center" vertical="center" wrapText="1"/>
    </xf>
    <xf numFmtId="0" fontId="1" fillId="0" borderId="10" xfId="0" applyFont="1" applyBorder="1" applyAlignment="1">
      <alignment horizontal="center" wrapText="1"/>
    </xf>
    <xf numFmtId="0" fontId="23" fillId="24" borderId="10" xfId="39" applyFont="1" applyFill="1" applyBorder="1" applyAlignment="1" applyProtection="1">
      <alignment horizontal="center" vertical="center"/>
    </xf>
    <xf numFmtId="0" fontId="0" fillId="0" borderId="10" xfId="0" applyBorder="1" applyAlignment="1" applyProtection="1">
      <alignment horizontal="center" vertical="top"/>
      <protection locked="0"/>
    </xf>
    <xf numFmtId="0" fontId="23" fillId="0" borderId="10" xfId="39" applyFont="1" applyBorder="1" applyAlignment="1" applyProtection="1">
      <alignment vertical="top"/>
      <protection locked="0"/>
    </xf>
    <xf numFmtId="14" fontId="23" fillId="0" borderId="10" xfId="39" applyNumberFormat="1" applyFont="1" applyBorder="1" applyAlignment="1" applyProtection="1">
      <alignment vertical="top"/>
      <protection locked="0"/>
    </xf>
    <xf numFmtId="14" fontId="0" fillId="0" borderId="12" xfId="0" applyNumberFormat="1" applyBorder="1" applyAlignment="1" applyProtection="1">
      <alignment horizontal="center" vertical="top"/>
      <protection locked="0"/>
    </xf>
    <xf numFmtId="14" fontId="0" fillId="0" borderId="10" xfId="0" applyNumberFormat="1" applyBorder="1" applyAlignment="1" applyProtection="1">
      <alignment horizontal="center" vertical="top"/>
      <protection locked="0"/>
    </xf>
    <xf numFmtId="0" fontId="22" fillId="0" borderId="11" xfId="39" applyFont="1" applyFill="1" applyBorder="1" applyAlignment="1" applyProtection="1">
      <alignment horizontal="left" vertical="top" wrapText="1"/>
    </xf>
    <xf numFmtId="0" fontId="22" fillId="24" borderId="10" xfId="39" applyFont="1" applyFill="1" applyBorder="1" applyAlignment="1" applyProtection="1">
      <alignment horizontal="left" vertical="top" wrapText="1"/>
    </xf>
    <xf numFmtId="0" fontId="25" fillId="0" borderId="14" xfId="0" applyFont="1" applyBorder="1" applyProtection="1">
      <protection locked="0"/>
    </xf>
    <xf numFmtId="0" fontId="22" fillId="0" borderId="10" xfId="39" applyFont="1" applyBorder="1" applyAlignment="1">
      <alignment horizontal="right" vertical="distributed"/>
    </xf>
    <xf numFmtId="0" fontId="22" fillId="0" borderId="0" xfId="39" applyFont="1" applyBorder="1" applyAlignment="1">
      <alignment horizontal="right" vertical="distributed"/>
    </xf>
    <xf numFmtId="0" fontId="16" fillId="0" borderId="0" xfId="39" applyBorder="1" applyAlignment="1">
      <alignment horizontal="center"/>
    </xf>
    <xf numFmtId="0" fontId="16" fillId="0" borderId="0" xfId="39" applyBorder="1"/>
    <xf numFmtId="0" fontId="7" fillId="0" borderId="0" xfId="0" applyFont="1" applyBorder="1"/>
    <xf numFmtId="0" fontId="24" fillId="0" borderId="0" xfId="0" applyFont="1" applyBorder="1" applyAlignment="1">
      <alignment horizontal="left"/>
    </xf>
    <xf numFmtId="0" fontId="0" fillId="0" borderId="0" xfId="0" applyBorder="1"/>
    <xf numFmtId="0" fontId="24" fillId="0" borderId="0" xfId="0" applyFont="1" applyBorder="1" applyAlignment="1">
      <alignment horizontal="right" vertical="center" wrapText="1"/>
    </xf>
    <xf numFmtId="0" fontId="24" fillId="0" borderId="0" xfId="0" applyFont="1" applyBorder="1" applyAlignment="1">
      <alignment horizontal="right"/>
    </xf>
    <xf numFmtId="0" fontId="24" fillId="0" borderId="0" xfId="0" applyFont="1" applyBorder="1" applyAlignment="1">
      <alignment horizontal="center"/>
    </xf>
    <xf numFmtId="0" fontId="0" fillId="0" borderId="0" xfId="0" applyBorder="1" applyAlignment="1">
      <alignment horizontal="center"/>
    </xf>
    <xf numFmtId="0" fontId="24" fillId="0" borderId="0" xfId="39" applyFont="1"/>
    <xf numFmtId="15" fontId="7" fillId="0" borderId="0" xfId="39" applyNumberFormat="1" applyFont="1"/>
    <xf numFmtId="0" fontId="31" fillId="0" borderId="0" xfId="39" applyFont="1"/>
    <xf numFmtId="0" fontId="31" fillId="0" borderId="0" xfId="39" applyFont="1" applyAlignment="1">
      <alignment horizontal="center"/>
    </xf>
    <xf numFmtId="0" fontId="31" fillId="0" borderId="0" xfId="0" applyFont="1" applyAlignment="1">
      <alignment horizontal="center"/>
    </xf>
    <xf numFmtId="0" fontId="24" fillId="0" borderId="10" xfId="0" applyFont="1" applyBorder="1" applyAlignment="1">
      <alignment vertical="center"/>
    </xf>
    <xf numFmtId="0" fontId="24" fillId="0" borderId="10" xfId="0" applyFont="1" applyBorder="1" applyAlignment="1">
      <alignment horizontal="center" vertical="center"/>
    </xf>
    <xf numFmtId="0" fontId="24" fillId="0" borderId="10" xfId="39" applyFont="1" applyBorder="1" applyAlignment="1">
      <alignment horizontal="center" vertical="center" wrapText="1"/>
    </xf>
    <xf numFmtId="0" fontId="0" fillId="0" borderId="10" xfId="0" applyBorder="1" applyAlignment="1">
      <alignment horizontal="center" vertical="top"/>
    </xf>
    <xf numFmtId="0" fontId="0" fillId="0" borderId="10" xfId="0" applyBorder="1" applyAlignment="1">
      <alignment vertical="top" wrapText="1"/>
    </xf>
    <xf numFmtId="0" fontId="0" fillId="0" borderId="10" xfId="0" applyBorder="1" applyAlignment="1">
      <alignment vertical="top"/>
    </xf>
    <xf numFmtId="0" fontId="16" fillId="0" borderId="10" xfId="0" applyFont="1" applyBorder="1" applyAlignment="1">
      <alignment vertical="top" wrapText="1"/>
    </xf>
    <xf numFmtId="0" fontId="16" fillId="0" borderId="10" xfId="0" applyFont="1" applyFill="1" applyBorder="1" applyAlignment="1">
      <alignment vertical="top" wrapText="1"/>
    </xf>
    <xf numFmtId="0" fontId="7" fillId="0" borderId="10" xfId="0" applyFont="1" applyFill="1" applyBorder="1" applyAlignment="1">
      <alignment vertical="top" wrapText="1"/>
    </xf>
    <xf numFmtId="0" fontId="0" fillId="0" borderId="10" xfId="0" applyBorder="1"/>
    <xf numFmtId="0" fontId="0" fillId="0" borderId="0" xfId="0" applyProtection="1"/>
    <xf numFmtId="0" fontId="33" fillId="0" borderId="10" xfId="0" applyFont="1" applyFill="1" applyBorder="1" applyAlignment="1">
      <alignment horizontal="center" vertical="center"/>
    </xf>
    <xf numFmtId="0" fontId="33" fillId="0" borderId="10" xfId="0" applyFont="1" applyFill="1" applyBorder="1" applyAlignment="1" applyProtection="1">
      <alignment vertical="center"/>
      <protection locked="0"/>
    </xf>
    <xf numFmtId="164" fontId="33" fillId="0" borderId="10" xfId="0" applyNumberFormat="1" applyFont="1" applyFill="1" applyBorder="1" applyAlignment="1" applyProtection="1">
      <alignment horizontal="center" vertical="center"/>
      <protection locked="0"/>
    </xf>
    <xf numFmtId="0" fontId="33" fillId="0" borderId="10" xfId="0" applyFont="1" applyBorder="1" applyAlignment="1">
      <alignment horizontal="center" vertical="center"/>
    </xf>
    <xf numFmtId="0" fontId="33" fillId="0" borderId="10" xfId="0" applyFont="1" applyBorder="1" applyAlignment="1" applyProtection="1">
      <alignment vertical="center"/>
      <protection locked="0"/>
    </xf>
    <xf numFmtId="164" fontId="33" fillId="0" borderId="10" xfId="0" applyNumberFormat="1" applyFont="1" applyBorder="1" applyAlignment="1" applyProtection="1">
      <alignment horizontal="center" vertical="center"/>
      <protection locked="0"/>
    </xf>
    <xf numFmtId="165" fontId="33" fillId="0" borderId="10" xfId="0" applyNumberFormat="1" applyFont="1" applyBorder="1" applyAlignment="1" applyProtection="1">
      <alignment horizontal="center" vertical="center"/>
      <protection locked="0"/>
    </xf>
    <xf numFmtId="165" fontId="33" fillId="25" borderId="10" xfId="0" applyNumberFormat="1" applyFont="1" applyFill="1" applyBorder="1" applyAlignment="1" applyProtection="1">
      <alignment horizontal="center" vertical="center"/>
      <protection locked="0"/>
    </xf>
    <xf numFmtId="0" fontId="24" fillId="0" borderId="0" xfId="0" applyFont="1"/>
    <xf numFmtId="0" fontId="23" fillId="0" borderId="15" xfId="39" applyFont="1" applyFill="1" applyBorder="1" applyAlignment="1">
      <alignment horizontal="center" vertical="center"/>
    </xf>
    <xf numFmtId="0" fontId="7" fillId="0" borderId="11" xfId="0" applyFont="1" applyBorder="1" applyAlignment="1">
      <alignment horizontal="center" wrapText="1"/>
    </xf>
    <xf numFmtId="0" fontId="7" fillId="0" borderId="10" xfId="0" applyFont="1" applyFill="1" applyBorder="1" applyAlignment="1">
      <alignment horizontal="right" vertical="top" wrapText="1"/>
    </xf>
    <xf numFmtId="0" fontId="7" fillId="0" borderId="0" xfId="0" applyFont="1" applyBorder="1" applyAlignment="1">
      <alignment vertical="justify" wrapText="1"/>
    </xf>
    <xf numFmtId="0" fontId="0" fillId="0" borderId="0" xfId="0" applyProtection="1">
      <protection locked="0"/>
    </xf>
    <xf numFmtId="0" fontId="0" fillId="0" borderId="10" xfId="0" applyBorder="1" applyAlignment="1" applyProtection="1">
      <alignment horizontal="center" vertical="top"/>
      <protection hidden="1"/>
    </xf>
    <xf numFmtId="0" fontId="0" fillId="0" borderId="10" xfId="0" applyBorder="1" applyAlignment="1" applyProtection="1">
      <alignment horizontal="center"/>
      <protection hidden="1"/>
    </xf>
    <xf numFmtId="0" fontId="28" fillId="0" borderId="0" xfId="0" applyFont="1" applyAlignment="1">
      <alignment horizontal="left"/>
    </xf>
    <xf numFmtId="0" fontId="0" fillId="0" borderId="10" xfId="0" applyBorder="1" applyAlignment="1">
      <alignment vertical="center"/>
    </xf>
    <xf numFmtId="0" fontId="0" fillId="0" borderId="0" xfId="0" applyBorder="1" applyAlignment="1">
      <alignment vertical="center"/>
    </xf>
    <xf numFmtId="0" fontId="35" fillId="0" borderId="10" xfId="0" applyFont="1" applyBorder="1" applyAlignment="1">
      <alignment horizontal="center" vertical="center" wrapText="1"/>
    </xf>
    <xf numFmtId="0" fontId="1" fillId="0" borderId="10" xfId="0" applyFont="1" applyBorder="1" applyAlignment="1">
      <alignment horizontal="center" vertical="center" wrapText="1"/>
    </xf>
    <xf numFmtId="0" fontId="0" fillId="26" borderId="10" xfId="0" applyFill="1" applyBorder="1" applyAlignment="1" applyProtection="1">
      <alignment horizontal="center" vertical="top"/>
      <protection locked="0"/>
    </xf>
    <xf numFmtId="0" fontId="0" fillId="0" borderId="0" xfId="0" applyAlignment="1">
      <alignment vertical="center"/>
    </xf>
    <xf numFmtId="0" fontId="16" fillId="0" borderId="0" xfId="39" applyAlignment="1">
      <alignment vertical="center"/>
    </xf>
    <xf numFmtId="0" fontId="7" fillId="0" borderId="10" xfId="0" applyFont="1" applyBorder="1" applyAlignment="1">
      <alignment vertical="center"/>
    </xf>
    <xf numFmtId="0" fontId="7" fillId="0" borderId="0" xfId="0" applyFont="1" applyBorder="1" applyAlignment="1">
      <alignment vertical="center"/>
    </xf>
    <xf numFmtId="0" fontId="33" fillId="0" borderId="10" xfId="0" applyFont="1" applyFill="1" applyBorder="1" applyAlignment="1" applyProtection="1">
      <alignment vertical="center"/>
      <protection hidden="1"/>
    </xf>
    <xf numFmtId="2" fontId="33" fillId="0" borderId="10" xfId="0" applyNumberFormat="1" applyFont="1" applyFill="1" applyBorder="1" applyAlignment="1" applyProtection="1">
      <alignment horizontal="center" vertical="center"/>
      <protection hidden="1"/>
    </xf>
    <xf numFmtId="2" fontId="23" fillId="0" borderId="10" xfId="39" applyNumberFormat="1" applyFont="1" applyFill="1" applyBorder="1" applyAlignment="1" applyProtection="1">
      <alignment horizontal="center" vertical="top"/>
      <protection hidden="1"/>
    </xf>
    <xf numFmtId="165" fontId="33" fillId="0" borderId="10" xfId="0" applyNumberFormat="1" applyFont="1" applyFill="1" applyBorder="1" applyAlignment="1" applyProtection="1">
      <alignment horizontal="center" vertical="center"/>
      <protection locked="0"/>
    </xf>
    <xf numFmtId="14" fontId="25" fillId="0" borderId="14" xfId="0" applyNumberFormat="1" applyFont="1" applyBorder="1" applyProtection="1">
      <protection locked="0"/>
    </xf>
    <xf numFmtId="2" fontId="0" fillId="0" borderId="0" xfId="0" applyNumberFormat="1"/>
    <xf numFmtId="1" fontId="25" fillId="0" borderId="14" xfId="0" applyNumberFormat="1" applyFont="1" applyBorder="1" applyProtection="1">
      <protection locked="0"/>
    </xf>
    <xf numFmtId="0" fontId="25" fillId="0" borderId="14" xfId="0" applyFont="1" applyBorder="1" applyAlignment="1" applyProtection="1">
      <alignment wrapText="1"/>
      <protection locked="0"/>
    </xf>
    <xf numFmtId="0" fontId="23" fillId="0" borderId="11" xfId="39" applyFont="1" applyBorder="1" applyAlignment="1" applyProtection="1">
      <alignment vertical="center"/>
    </xf>
    <xf numFmtId="0" fontId="36" fillId="0" borderId="10" xfId="0" applyFont="1" applyBorder="1" applyAlignment="1">
      <alignment vertical="center" wrapText="1"/>
    </xf>
    <xf numFmtId="0" fontId="7" fillId="0" borderId="10" xfId="39" applyNumberFormat="1" applyFont="1" applyFill="1" applyBorder="1" applyAlignment="1">
      <alignment horizontal="center" vertical="center" wrapText="1"/>
    </xf>
    <xf numFmtId="0" fontId="23" fillId="0" borderId="10" xfId="39" applyFont="1" applyBorder="1" applyAlignment="1">
      <alignment horizontal="center" vertical="center" wrapText="1"/>
    </xf>
    <xf numFmtId="0" fontId="1" fillId="0" borderId="10" xfId="0" applyFont="1" applyBorder="1" applyAlignment="1">
      <alignment horizontal="center" vertical="center" wrapText="1"/>
    </xf>
    <xf numFmtId="0" fontId="7" fillId="0" borderId="0" xfId="0" applyFont="1" applyBorder="1" applyAlignment="1">
      <alignment horizontal="left" wrapText="1"/>
    </xf>
    <xf numFmtId="0" fontId="0" fillId="0" borderId="0" xfId="0" applyNumberFormat="1" applyAlignment="1">
      <alignment horizontal="left" wrapText="1"/>
    </xf>
    <xf numFmtId="0" fontId="22" fillId="0" borderId="13" xfId="39" applyFont="1" applyBorder="1" applyAlignment="1">
      <alignment horizontal="right" vertical="distributed"/>
    </xf>
    <xf numFmtId="0" fontId="22" fillId="0" borderId="16" xfId="39" applyFont="1" applyBorder="1" applyAlignment="1">
      <alignment horizontal="right" vertical="distributed"/>
    </xf>
    <xf numFmtId="0" fontId="22" fillId="0" borderId="10" xfId="39" applyFont="1" applyBorder="1" applyAlignment="1">
      <alignment horizontal="right" vertical="distributed"/>
    </xf>
    <xf numFmtId="0" fontId="16" fillId="0" borderId="0" xfId="39" applyFont="1" applyAlignment="1">
      <alignment horizontal="left" wrapText="1"/>
    </xf>
    <xf numFmtId="0" fontId="26" fillId="0" borderId="0" xfId="0" applyFont="1" applyAlignment="1">
      <alignment horizontal="left"/>
    </xf>
    <xf numFmtId="2" fontId="16" fillId="0" borderId="10" xfId="39" applyNumberFormat="1" applyBorder="1" applyAlignment="1" applyProtection="1">
      <alignment horizontal="center"/>
      <protection hidden="1"/>
    </xf>
    <xf numFmtId="0" fontId="23" fillId="0" borderId="11" xfId="39" applyFont="1" applyFill="1" applyBorder="1" applyAlignment="1">
      <alignment horizontal="center" vertical="center" wrapText="1"/>
    </xf>
    <xf numFmtId="0" fontId="23" fillId="0" borderId="16" xfId="39" applyFont="1" applyFill="1" applyBorder="1" applyAlignment="1">
      <alignment horizontal="center" vertical="center" wrapText="1"/>
    </xf>
    <xf numFmtId="0" fontId="23" fillId="0" borderId="17" xfId="39" applyFont="1" applyFill="1" applyBorder="1" applyAlignment="1">
      <alignment horizontal="center" vertical="center"/>
    </xf>
    <xf numFmtId="0" fontId="23" fillId="0" borderId="18" xfId="39" applyFont="1" applyFill="1" applyBorder="1" applyAlignment="1">
      <alignment horizontal="center" vertical="center"/>
    </xf>
    <xf numFmtId="0" fontId="23" fillId="0" borderId="15" xfId="39" applyFont="1" applyFill="1" applyBorder="1" applyAlignment="1">
      <alignment horizontal="center" vertical="center"/>
    </xf>
    <xf numFmtId="0" fontId="23" fillId="0" borderId="10" xfId="39" applyFont="1" applyFill="1" applyBorder="1" applyAlignment="1">
      <alignment horizontal="center" vertical="center" wrapText="1"/>
    </xf>
    <xf numFmtId="0" fontId="23" fillId="0" borderId="11" xfId="39" applyFont="1" applyBorder="1" applyAlignment="1">
      <alignment horizontal="center" vertical="center" wrapText="1"/>
    </xf>
    <xf numFmtId="0" fontId="23" fillId="0" borderId="16" xfId="39" applyFont="1" applyBorder="1" applyAlignment="1">
      <alignment horizontal="center" vertical="center" wrapText="1"/>
    </xf>
    <xf numFmtId="0" fontId="24" fillId="0" borderId="0" xfId="0" applyFont="1" applyAlignment="1">
      <alignment horizontal="left"/>
    </xf>
    <xf numFmtId="0" fontId="16" fillId="0" borderId="0" xfId="39" applyFont="1"/>
    <xf numFmtId="0" fontId="30" fillId="0" borderId="0" xfId="39" applyFont="1" applyAlignment="1">
      <alignment horizontal="center"/>
    </xf>
    <xf numFmtId="0" fontId="24" fillId="0" borderId="0" xfId="39" applyFont="1"/>
    <xf numFmtId="0" fontId="29" fillId="0" borderId="0" xfId="39" applyFont="1" applyAlignment="1">
      <alignment vertical="center" wrapText="1"/>
    </xf>
    <xf numFmtId="0" fontId="24" fillId="0" borderId="10" xfId="0" applyFont="1" applyBorder="1" applyAlignment="1">
      <alignment horizontal="center" vertical="center"/>
    </xf>
    <xf numFmtId="0" fontId="0" fillId="0" borderId="10" xfId="0" applyBorder="1" applyAlignment="1">
      <alignment horizontal="center" vertical="center"/>
    </xf>
    <xf numFmtId="0" fontId="24" fillId="0" borderId="10" xfId="0" applyFont="1" applyBorder="1" applyAlignment="1">
      <alignment horizontal="right" vertical="center" wrapText="1"/>
    </xf>
    <xf numFmtId="0" fontId="24" fillId="0" borderId="10" xfId="0" applyFont="1" applyBorder="1" applyAlignment="1">
      <alignment horizontal="right"/>
    </xf>
    <xf numFmtId="0" fontId="0" fillId="0" borderId="10" xfId="0" applyBorder="1" applyAlignment="1">
      <alignment vertical="top" wrapText="1"/>
    </xf>
    <xf numFmtId="0" fontId="0" fillId="0" borderId="10" xfId="0" applyBorder="1" applyAlignment="1">
      <alignment horizontal="center" vertical="top"/>
    </xf>
    <xf numFmtId="0" fontId="32" fillId="0" borderId="0" xfId="0" applyFont="1"/>
    <xf numFmtId="0" fontId="0" fillId="0" borderId="0" xfId="0" applyProtection="1"/>
    <xf numFmtId="0" fontId="0" fillId="0" borderId="0" xfId="0" applyAlignment="1">
      <alignment horizontal="left" wrapText="1"/>
    </xf>
    <xf numFmtId="0" fontId="33" fillId="0" borderId="10" xfId="0" applyFont="1" applyBorder="1" applyAlignment="1">
      <alignment horizontal="center" vertical="center" wrapText="1"/>
    </xf>
    <xf numFmtId="0" fontId="33" fillId="0" borderId="11" xfId="0" applyFont="1" applyBorder="1" applyAlignment="1">
      <alignment horizontal="center" vertical="center" wrapText="1"/>
    </xf>
    <xf numFmtId="0" fontId="33" fillId="0" borderId="16" xfId="0" applyFont="1" applyBorder="1" applyAlignment="1">
      <alignment horizontal="center" vertical="center" wrapText="1"/>
    </xf>
  </cellXfs>
  <cellStyles count="45">
    <cellStyle name="20% - Accent1" xfId="1" builtinId="30" customBuiltin="1"/>
    <cellStyle name="20% - Accent2" xfId="2" builtinId="34" customBuiltin="1"/>
    <cellStyle name="20% - Accent3" xfId="3" builtinId="38" customBuiltin="1"/>
    <cellStyle name="20% - Accent4" xfId="4" builtinId="42" customBuiltin="1"/>
    <cellStyle name="20% - Accent5" xfId="5" builtinId="46" customBuiltin="1"/>
    <cellStyle name="20% - Accent6" xfId="6" builtinId="50" customBuiltin="1"/>
    <cellStyle name="40% - Accent1" xfId="7" builtinId="31" customBuiltin="1"/>
    <cellStyle name="40% - Accent2" xfId="8" builtinId="35" customBuiltin="1"/>
    <cellStyle name="40% - Accent3" xfId="9" builtinId="39" customBuiltin="1"/>
    <cellStyle name="40% - Accent4" xfId="10" builtinId="43" customBuiltin="1"/>
    <cellStyle name="40% - Accent5" xfId="11" builtinId="47" customBuiltin="1"/>
    <cellStyle name="40% - Accent6" xfId="12" builtinId="51" customBuiltin="1"/>
    <cellStyle name="60% - Accent1" xfId="13" builtinId="32" customBuiltin="1"/>
    <cellStyle name="60% - Accent2" xfId="14" builtinId="36" customBuiltin="1"/>
    <cellStyle name="60% - Accent3" xfId="15" builtinId="40" customBuiltin="1"/>
    <cellStyle name="60% - Accent4" xfId="16" builtinId="44" customBuiltin="1"/>
    <cellStyle name="60% - Accent5" xfId="17" builtinId="48" customBuiltin="1"/>
    <cellStyle name="60%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Bun" xfId="30" builtinId="26" customBuiltin="1"/>
    <cellStyle name="Calcul" xfId="26" builtinId="22" customBuiltin="1"/>
    <cellStyle name="Celulă legată" xfId="36" builtinId="24" customBuiltin="1"/>
    <cellStyle name="Eronat" xfId="25" builtinId="27" customBuiltin="1"/>
    <cellStyle name="Excel Built-in Normal" xfId="28" xr:uid="{00000000-0005-0000-0000-00001B000000}"/>
    <cellStyle name="Ieșire" xfId="41" builtinId="21" customBuiltin="1"/>
    <cellStyle name="Intrare" xfId="35" builtinId="20" customBuiltin="1"/>
    <cellStyle name="Neutru" xfId="37" builtinId="28" customBuiltin="1"/>
    <cellStyle name="Normal" xfId="0" builtinId="0"/>
    <cellStyle name="Normal 2" xfId="38" xr:uid="{00000000-0005-0000-0000-000026000000}"/>
    <cellStyle name="Normal_Sheet1" xfId="39" xr:uid="{00000000-0005-0000-0000-000027000000}"/>
    <cellStyle name="Notă" xfId="40" builtinId="10" customBuiltin="1"/>
    <cellStyle name="Text avertisment" xfId="44" builtinId="11" customBuiltin="1"/>
    <cellStyle name="Text explicativ" xfId="29" builtinId="53" customBuiltin="1"/>
    <cellStyle name="Titlu" xfId="42" builtinId="15" customBuiltin="1"/>
    <cellStyle name="Titlu 1" xfId="31" builtinId="16" customBuiltin="1"/>
    <cellStyle name="Titlu 2" xfId="32" builtinId="17" customBuiltin="1"/>
    <cellStyle name="Titlu 3" xfId="33" builtinId="18" customBuiltin="1"/>
    <cellStyle name="Titlu 4" xfId="34" builtinId="19" customBuiltin="1"/>
    <cellStyle name="Total" xfId="43" builtinId="25" customBuiltin="1"/>
    <cellStyle name="Verificare celulă" xfId="27"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ă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Q28"/>
  <sheetViews>
    <sheetView tabSelected="1" zoomScale="75" zoomScaleNormal="75" workbookViewId="0">
      <selection activeCell="A6" sqref="A6:A11"/>
    </sheetView>
  </sheetViews>
  <sheetFormatPr defaultRowHeight="12.75" x14ac:dyDescent="0.2"/>
  <cols>
    <col min="1" max="1" width="6.140625" style="69" customWidth="1"/>
    <col min="2" max="2" width="15.140625" customWidth="1"/>
    <col min="3" max="3" width="20.85546875" customWidth="1"/>
    <col min="4" max="4" width="14.7109375" customWidth="1"/>
    <col min="5" max="5" width="15.7109375" bestFit="1" customWidth="1"/>
    <col min="6" max="6" width="11.28515625" customWidth="1"/>
    <col min="10" max="11" width="11.28515625" customWidth="1"/>
    <col min="15" max="15" width="10.5703125" customWidth="1"/>
  </cols>
  <sheetData>
    <row r="1" spans="1:17" ht="18.75" x14ac:dyDescent="0.3">
      <c r="B1" s="1" t="s">
        <v>50</v>
      </c>
      <c r="C1" s="2"/>
      <c r="D1" s="3"/>
      <c r="E1" s="3"/>
      <c r="F1" s="4"/>
      <c r="H1" s="3"/>
      <c r="I1" s="3"/>
      <c r="J1" s="3"/>
      <c r="K1" s="3"/>
      <c r="L1" s="3"/>
      <c r="M1" s="3"/>
      <c r="N1" s="3"/>
      <c r="O1" s="3"/>
      <c r="P1" s="3"/>
      <c r="Q1" s="5"/>
    </row>
    <row r="2" spans="1:17" x14ac:dyDescent="0.2">
      <c r="A2" s="70"/>
      <c r="B2" s="7"/>
      <c r="C2" s="6" t="s">
        <v>51</v>
      </c>
      <c r="D2" s="6" t="s">
        <v>52</v>
      </c>
      <c r="E2" s="6"/>
      <c r="F2" s="8"/>
      <c r="G2" s="6"/>
      <c r="H2" s="6"/>
      <c r="I2" s="6"/>
      <c r="J2" s="6"/>
      <c r="K2" s="6"/>
      <c r="L2" s="6"/>
      <c r="M2" s="6"/>
      <c r="N2" s="6"/>
      <c r="O2" s="6"/>
      <c r="P2" s="6"/>
      <c r="Q2" s="5"/>
    </row>
    <row r="3" spans="1:17" x14ac:dyDescent="0.2">
      <c r="A3" s="84" t="s">
        <v>18</v>
      </c>
      <c r="B3" s="84" t="s">
        <v>0</v>
      </c>
      <c r="C3" s="100" t="s">
        <v>24</v>
      </c>
      <c r="D3" s="84" t="s">
        <v>1</v>
      </c>
      <c r="E3" s="96" t="s">
        <v>19</v>
      </c>
      <c r="F3" s="97"/>
      <c r="G3" s="97"/>
      <c r="H3" s="97"/>
      <c r="I3" s="97"/>
      <c r="J3" s="98"/>
      <c r="K3" s="56"/>
      <c r="L3" s="99" t="s">
        <v>29</v>
      </c>
      <c r="M3" s="94" t="s">
        <v>81</v>
      </c>
      <c r="N3" s="99" t="s">
        <v>46</v>
      </c>
      <c r="O3" s="94" t="s">
        <v>54</v>
      </c>
      <c r="P3" s="94" t="s">
        <v>44</v>
      </c>
      <c r="Q3" s="83" t="s">
        <v>45</v>
      </c>
    </row>
    <row r="4" spans="1:17" ht="76.5" x14ac:dyDescent="0.2">
      <c r="A4" s="85"/>
      <c r="B4" s="84"/>
      <c r="C4" s="101"/>
      <c r="D4" s="84"/>
      <c r="E4" s="9" t="s">
        <v>2</v>
      </c>
      <c r="F4" s="9" t="s">
        <v>80</v>
      </c>
      <c r="G4" s="9" t="s">
        <v>20</v>
      </c>
      <c r="H4" s="9" t="s">
        <v>21</v>
      </c>
      <c r="I4" s="9" t="s">
        <v>28</v>
      </c>
      <c r="J4" s="9" t="s">
        <v>49</v>
      </c>
      <c r="K4" s="57" t="s">
        <v>84</v>
      </c>
      <c r="L4" s="99"/>
      <c r="M4" s="95"/>
      <c r="N4" s="99"/>
      <c r="O4" s="95"/>
      <c r="P4" s="95"/>
      <c r="Q4" s="83"/>
    </row>
    <row r="5" spans="1:17" x14ac:dyDescent="0.2">
      <c r="A5" s="67" t="s">
        <v>30</v>
      </c>
      <c r="B5" s="10" t="s">
        <v>31</v>
      </c>
      <c r="C5" s="10" t="s">
        <v>32</v>
      </c>
      <c r="D5" s="10" t="s">
        <v>33</v>
      </c>
      <c r="E5" s="10" t="s">
        <v>34</v>
      </c>
      <c r="F5" s="10" t="s">
        <v>35</v>
      </c>
      <c r="G5" s="10" t="s">
        <v>36</v>
      </c>
      <c r="H5" s="10" t="s">
        <v>37</v>
      </c>
      <c r="I5" s="10" t="s">
        <v>38</v>
      </c>
      <c r="J5" s="10" t="s">
        <v>39</v>
      </c>
      <c r="K5" s="10"/>
      <c r="L5" s="10" t="s">
        <v>40</v>
      </c>
      <c r="M5" s="10" t="s">
        <v>41</v>
      </c>
      <c r="N5" s="10" t="s">
        <v>42</v>
      </c>
      <c r="O5" s="10" t="s">
        <v>43</v>
      </c>
      <c r="P5" s="10" t="s">
        <v>82</v>
      </c>
      <c r="Q5" s="10" t="s">
        <v>83</v>
      </c>
    </row>
    <row r="6" spans="1:17" x14ac:dyDescent="0.2">
      <c r="A6" s="81">
        <v>1</v>
      </c>
      <c r="B6" s="17" t="s">
        <v>22</v>
      </c>
      <c r="C6" s="18" t="s">
        <v>25</v>
      </c>
      <c r="D6" s="80"/>
      <c r="E6" s="79"/>
      <c r="F6" s="14"/>
      <c r="G6" s="15"/>
      <c r="H6" s="13"/>
      <c r="I6" s="77"/>
      <c r="J6" s="16"/>
      <c r="K6" s="16"/>
      <c r="L6" s="68"/>
      <c r="M6" s="68"/>
      <c r="N6" s="12"/>
      <c r="O6" s="16"/>
      <c r="P6" s="11" t="s">
        <v>25</v>
      </c>
      <c r="Q6" s="75">
        <f t="shared" ref="Q6:Q11" si="0">IF(L6="DA",IF(M6="DA",IF(2023-YEAR(F6)&lt;=9,15,IF(2023-YEAR(F6)&gt;9,IF(2023-YEAR(F6)&lt;=15,15*(1-((2023-YEAR(F6))-9)*0.15),0)))),0)</f>
        <v>0</v>
      </c>
    </row>
    <row r="7" spans="1:17" x14ac:dyDescent="0.2">
      <c r="A7" s="81">
        <v>2</v>
      </c>
      <c r="B7" s="17" t="s">
        <v>22</v>
      </c>
      <c r="C7" s="18" t="s">
        <v>25</v>
      </c>
      <c r="D7" s="80"/>
      <c r="E7" s="79"/>
      <c r="F7" s="14"/>
      <c r="G7" s="15"/>
      <c r="H7" s="13"/>
      <c r="I7" s="77"/>
      <c r="J7" s="16"/>
      <c r="K7" s="16"/>
      <c r="L7" s="68"/>
      <c r="M7" s="68"/>
      <c r="N7" s="12"/>
      <c r="O7" s="16"/>
      <c r="P7" s="11" t="s">
        <v>25</v>
      </c>
      <c r="Q7" s="75">
        <f t="shared" si="0"/>
        <v>0</v>
      </c>
    </row>
    <row r="8" spans="1:17" x14ac:dyDescent="0.2">
      <c r="A8" s="81">
        <v>3</v>
      </c>
      <c r="B8" s="17" t="s">
        <v>22</v>
      </c>
      <c r="C8" s="18" t="s">
        <v>25</v>
      </c>
      <c r="D8" s="19"/>
      <c r="E8" s="19"/>
      <c r="F8" s="14"/>
      <c r="G8" s="15"/>
      <c r="H8" s="13"/>
      <c r="I8" s="19"/>
      <c r="J8" s="16"/>
      <c r="K8" s="16"/>
      <c r="L8" s="68"/>
      <c r="M8" s="68"/>
      <c r="N8" s="12"/>
      <c r="O8" s="12"/>
      <c r="P8" s="11" t="s">
        <v>25</v>
      </c>
      <c r="Q8" s="75">
        <f t="shared" si="0"/>
        <v>0</v>
      </c>
    </row>
    <row r="9" spans="1:17" x14ac:dyDescent="0.2">
      <c r="A9" s="81">
        <v>4</v>
      </c>
      <c r="B9" s="17" t="s">
        <v>22</v>
      </c>
      <c r="C9" s="18" t="s">
        <v>25</v>
      </c>
      <c r="D9" s="19"/>
      <c r="E9" s="19"/>
      <c r="F9" s="14"/>
      <c r="G9" s="15"/>
      <c r="H9" s="13"/>
      <c r="I9" s="19"/>
      <c r="J9" s="16"/>
      <c r="K9" s="16"/>
      <c r="L9" s="68"/>
      <c r="M9" s="68"/>
      <c r="N9" s="12"/>
      <c r="O9" s="12"/>
      <c r="P9" s="11" t="s">
        <v>25</v>
      </c>
      <c r="Q9" s="75">
        <f t="shared" si="0"/>
        <v>0</v>
      </c>
    </row>
    <row r="10" spans="1:17" x14ac:dyDescent="0.2">
      <c r="A10" s="81">
        <v>5</v>
      </c>
      <c r="B10" s="17" t="s">
        <v>22</v>
      </c>
      <c r="C10" s="18" t="s">
        <v>25</v>
      </c>
      <c r="D10" s="19"/>
      <c r="E10" s="19"/>
      <c r="F10" s="14"/>
      <c r="G10" s="15"/>
      <c r="H10" s="13"/>
      <c r="I10" s="19"/>
      <c r="J10" s="16"/>
      <c r="K10" s="16"/>
      <c r="L10" s="68"/>
      <c r="M10" s="68"/>
      <c r="N10" s="12"/>
      <c r="O10" s="12"/>
      <c r="P10" s="11" t="s">
        <v>25</v>
      </c>
      <c r="Q10" s="75">
        <f t="shared" si="0"/>
        <v>0</v>
      </c>
    </row>
    <row r="11" spans="1:17" x14ac:dyDescent="0.2">
      <c r="A11" s="81">
        <v>6</v>
      </c>
      <c r="B11" s="17" t="s">
        <v>22</v>
      </c>
      <c r="C11" s="18" t="s">
        <v>25</v>
      </c>
      <c r="D11" s="19"/>
      <c r="E11" s="19"/>
      <c r="F11" s="14"/>
      <c r="G11" s="15"/>
      <c r="H11" s="13"/>
      <c r="I11" s="19"/>
      <c r="J11" s="16"/>
      <c r="K11" s="16"/>
      <c r="L11" s="68"/>
      <c r="M11" s="68"/>
      <c r="N11" s="12"/>
      <c r="O11" s="12"/>
      <c r="P11" s="11" t="s">
        <v>25</v>
      </c>
      <c r="Q11" s="75">
        <f t="shared" si="0"/>
        <v>0</v>
      </c>
    </row>
    <row r="12" spans="1:17" x14ac:dyDescent="0.2">
      <c r="A12" s="88" t="s">
        <v>23</v>
      </c>
      <c r="B12" s="89"/>
      <c r="C12" s="90"/>
      <c r="D12" s="90"/>
      <c r="E12" s="90"/>
      <c r="F12" s="90"/>
      <c r="G12" s="90"/>
      <c r="H12" s="90"/>
      <c r="I12" s="90"/>
      <c r="J12" s="90"/>
      <c r="K12" s="90"/>
      <c r="L12" s="90"/>
      <c r="M12" s="90"/>
      <c r="N12" s="90"/>
      <c r="O12" s="20"/>
      <c r="P12" s="93">
        <f>Q6+Q7+Q8+Q9+Q10+Q11</f>
        <v>0</v>
      </c>
      <c r="Q12" s="93"/>
    </row>
    <row r="13" spans="1:17" x14ac:dyDescent="0.2">
      <c r="A13" s="71" t="s">
        <v>60</v>
      </c>
      <c r="B13" s="21"/>
      <c r="C13" s="21"/>
      <c r="D13" s="21"/>
      <c r="E13" s="21"/>
      <c r="F13" s="21"/>
      <c r="G13" s="21"/>
      <c r="H13" s="21"/>
      <c r="I13" s="21"/>
      <c r="J13" s="21"/>
      <c r="K13" s="21"/>
      <c r="L13" s="21"/>
      <c r="M13" s="21"/>
      <c r="N13" s="21"/>
      <c r="O13" s="21"/>
      <c r="P13" s="22"/>
      <c r="Q13" s="22"/>
    </row>
    <row r="14" spans="1:17" x14ac:dyDescent="0.2">
      <c r="A14" s="72" t="s">
        <v>61</v>
      </c>
      <c r="B14" s="21"/>
      <c r="C14" s="21"/>
      <c r="D14" s="21"/>
      <c r="E14" s="21"/>
      <c r="F14" s="21"/>
      <c r="G14" s="21"/>
      <c r="H14" s="21"/>
      <c r="I14" s="21"/>
      <c r="J14" s="21"/>
      <c r="K14" s="21"/>
      <c r="L14" s="21"/>
      <c r="M14" s="21"/>
      <c r="N14" s="21"/>
      <c r="O14" s="21"/>
      <c r="P14" s="22"/>
      <c r="Q14" s="22"/>
    </row>
    <row r="15" spans="1:17" x14ac:dyDescent="0.2">
      <c r="A15" s="92"/>
      <c r="B15" s="92"/>
      <c r="C15" s="92"/>
      <c r="D15" s="92"/>
      <c r="E15" s="92"/>
      <c r="F15" s="92"/>
      <c r="G15" s="92"/>
      <c r="H15" s="92"/>
      <c r="I15" s="92"/>
      <c r="J15" s="21"/>
      <c r="K15" s="21"/>
      <c r="L15" s="21"/>
      <c r="M15" s="21"/>
      <c r="N15" s="21"/>
      <c r="O15" s="21"/>
      <c r="P15" s="23"/>
      <c r="Q15" s="5"/>
    </row>
    <row r="16" spans="1:17" x14ac:dyDescent="0.2">
      <c r="A16" s="91" t="s">
        <v>47</v>
      </c>
      <c r="B16" s="91"/>
      <c r="C16" s="91"/>
      <c r="D16" s="91"/>
      <c r="E16" s="91"/>
      <c r="F16" s="91"/>
      <c r="G16" s="91"/>
      <c r="H16" s="91"/>
      <c r="I16" s="91"/>
      <c r="J16" s="6"/>
      <c r="K16" s="6"/>
      <c r="L16" s="6"/>
      <c r="M16" s="6"/>
      <c r="N16" s="6"/>
      <c r="O16" s="6"/>
      <c r="P16" s="5"/>
    </row>
    <row r="17" spans="1:17" x14ac:dyDescent="0.2">
      <c r="A17" s="91" t="s">
        <v>48</v>
      </c>
      <c r="B17" s="91"/>
      <c r="C17" s="91"/>
      <c r="D17" s="91"/>
      <c r="E17" s="91"/>
      <c r="F17" s="91"/>
      <c r="G17" s="91"/>
      <c r="H17" s="91"/>
      <c r="I17" s="91"/>
      <c r="J17" s="6"/>
      <c r="K17" s="6"/>
      <c r="L17" s="6"/>
      <c r="M17" s="6"/>
      <c r="N17" s="6"/>
      <c r="O17" s="6"/>
      <c r="P17" s="5"/>
    </row>
    <row r="18" spans="1:17" x14ac:dyDescent="0.2">
      <c r="A18" s="69" t="s">
        <v>53</v>
      </c>
    </row>
    <row r="19" spans="1:17" ht="26.25" customHeight="1" x14ac:dyDescent="0.2">
      <c r="A19" s="86" t="s">
        <v>59</v>
      </c>
      <c r="B19" s="86"/>
      <c r="C19" s="86"/>
      <c r="D19" s="86"/>
      <c r="E19" s="86"/>
      <c r="F19" s="86"/>
      <c r="G19" s="86"/>
    </row>
    <row r="20" spans="1:17" x14ac:dyDescent="0.2">
      <c r="A20" s="69" t="s">
        <v>62</v>
      </c>
    </row>
    <row r="21" spans="1:17" ht="30.75" customHeight="1" x14ac:dyDescent="0.2">
      <c r="A21" s="87" t="s">
        <v>63</v>
      </c>
      <c r="B21" s="87"/>
      <c r="C21" s="87"/>
      <c r="D21" s="87"/>
      <c r="E21" s="87"/>
      <c r="F21" s="87"/>
      <c r="G21" s="87"/>
      <c r="H21" s="87"/>
      <c r="I21" s="87"/>
      <c r="J21" s="87"/>
      <c r="K21" s="87"/>
      <c r="L21" s="87"/>
      <c r="M21" s="87"/>
      <c r="N21" s="87"/>
      <c r="O21" s="87"/>
      <c r="P21" s="87"/>
      <c r="Q21" s="87"/>
    </row>
    <row r="23" spans="1:17" x14ac:dyDescent="0.2">
      <c r="C23" s="25" t="s">
        <v>55</v>
      </c>
    </row>
    <row r="24" spans="1:17" x14ac:dyDescent="0.2">
      <c r="C24" s="24"/>
    </row>
    <row r="25" spans="1:17" x14ac:dyDescent="0.2">
      <c r="C25" s="24" t="s">
        <v>56</v>
      </c>
    </row>
    <row r="26" spans="1:17" ht="24.75" customHeight="1" x14ac:dyDescent="0.2">
      <c r="C26" s="24" t="s">
        <v>57</v>
      </c>
      <c r="E26" s="60" t="s">
        <v>114</v>
      </c>
    </row>
    <row r="27" spans="1:17" x14ac:dyDescent="0.2">
      <c r="C27" s="24"/>
    </row>
    <row r="28" spans="1:17" ht="24" customHeight="1" x14ac:dyDescent="0.2">
      <c r="C28" s="24" t="s">
        <v>58</v>
      </c>
      <c r="E28" s="60" t="s">
        <v>115</v>
      </c>
    </row>
  </sheetData>
  <sheetProtection algorithmName="SHA-512" hashValue="Rph1lYwN1vgE+ULGJ7a126yaMy/lnuAWJd7Ky7q6ybR3VVd/1lOpjAZzDXW0iY6X/9TZoMPDUWA8CF27WwB50g==" saltValue="mWos6U1bAEkR6Wrr4NUYhg==" spinCount="100000" sheet="1" formatCells="0" formatColumns="0"/>
  <mergeCells count="18">
    <mergeCell ref="D3:D4"/>
    <mergeCell ref="C3:C4"/>
    <mergeCell ref="Q3:Q4"/>
    <mergeCell ref="A3:A4"/>
    <mergeCell ref="A19:G19"/>
    <mergeCell ref="A21:Q21"/>
    <mergeCell ref="A12:N12"/>
    <mergeCell ref="A16:I16"/>
    <mergeCell ref="A17:I17"/>
    <mergeCell ref="A15:I15"/>
    <mergeCell ref="P12:Q12"/>
    <mergeCell ref="B3:B4"/>
    <mergeCell ref="P3:P4"/>
    <mergeCell ref="E3:J3"/>
    <mergeCell ref="L3:L4"/>
    <mergeCell ref="N3:N4"/>
    <mergeCell ref="O3:O4"/>
    <mergeCell ref="M3:M4"/>
  </mergeCells>
  <phoneticPr fontId="27" type="noConversion"/>
  <dataValidations count="2">
    <dataValidation type="list" allowBlank="1" showInputMessage="1" showErrorMessage="1" sqref="L6:M11" xr:uid="{00000000-0002-0000-0000-000000000000}">
      <formula1>"DA,NU"</formula1>
    </dataValidation>
    <dataValidation type="date" operator="lessThan" allowBlank="1" showInputMessage="1" showErrorMessage="1" promptTitle="Atentie!" prompt="Format data: zz-ll-aaaa" sqref="F6:F11" xr:uid="{00000000-0002-0000-0000-000002000000}">
      <formula1>NOW()</formula1>
    </dataValidation>
  </dataValidations>
  <pageMargins left="0.17" right="0.17" top="0.53" bottom="0.61" header="0.5" footer="0.5"/>
  <pageSetup paperSize="9" scale="77" orientation="landscape"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26"/>
  <sheetViews>
    <sheetView topLeftCell="A4" workbookViewId="0">
      <selection activeCell="E8" sqref="E8"/>
    </sheetView>
  </sheetViews>
  <sheetFormatPr defaultRowHeight="12.75" x14ac:dyDescent="0.2"/>
  <cols>
    <col min="2" max="2" width="30.7109375" customWidth="1"/>
    <col min="3" max="3" width="34" customWidth="1"/>
  </cols>
  <sheetData>
    <row r="1" spans="1:5" ht="15.75" x14ac:dyDescent="0.25">
      <c r="A1" s="102" t="s">
        <v>87</v>
      </c>
      <c r="B1" s="102"/>
      <c r="C1" s="60"/>
      <c r="D1" s="63"/>
      <c r="E1" s="63"/>
    </row>
    <row r="2" spans="1:5" x14ac:dyDescent="0.2">
      <c r="B2" s="7" t="s">
        <v>88</v>
      </c>
      <c r="C2" s="60" t="s">
        <v>89</v>
      </c>
      <c r="E2" s="5"/>
    </row>
    <row r="3" spans="1:5" x14ac:dyDescent="0.2">
      <c r="B3" s="7"/>
      <c r="E3" s="5"/>
    </row>
    <row r="4" spans="1:5" x14ac:dyDescent="0.2">
      <c r="A4" s="36" t="s">
        <v>13</v>
      </c>
      <c r="B4" s="107" t="s">
        <v>3</v>
      </c>
      <c r="C4" s="108"/>
      <c r="D4" s="37" t="s">
        <v>26</v>
      </c>
      <c r="E4" s="38" t="s">
        <v>9</v>
      </c>
    </row>
    <row r="5" spans="1:5" x14ac:dyDescent="0.2">
      <c r="A5" s="112" t="s">
        <v>10</v>
      </c>
      <c r="B5" s="111" t="s">
        <v>6</v>
      </c>
      <c r="C5" s="41" t="s">
        <v>7</v>
      </c>
      <c r="D5" s="12"/>
      <c r="E5" s="61">
        <f>IF(D5="DA",8,0)</f>
        <v>0</v>
      </c>
    </row>
    <row r="6" spans="1:5" ht="25.5" x14ac:dyDescent="0.2">
      <c r="A6" s="112"/>
      <c r="B6" s="111"/>
      <c r="C6" s="40" t="s">
        <v>8</v>
      </c>
      <c r="D6" s="12"/>
      <c r="E6" s="61">
        <f>IF(D6="DA",10,0)</f>
        <v>0</v>
      </c>
    </row>
    <row r="7" spans="1:5" x14ac:dyDescent="0.2">
      <c r="A7" s="41"/>
      <c r="B7" s="40"/>
      <c r="C7" s="41"/>
      <c r="D7" s="12"/>
      <c r="E7" s="61"/>
    </row>
    <row r="8" spans="1:5" ht="218.25" customHeight="1" x14ac:dyDescent="0.2">
      <c r="A8" s="39" t="s">
        <v>11</v>
      </c>
      <c r="B8" s="42" t="s">
        <v>66</v>
      </c>
      <c r="C8" s="43" t="s">
        <v>67</v>
      </c>
      <c r="D8" s="12"/>
      <c r="E8" s="61">
        <f>IF(D8="DA",10,0)</f>
        <v>0</v>
      </c>
    </row>
    <row r="9" spans="1:5" ht="51" x14ac:dyDescent="0.2">
      <c r="A9" s="39" t="s">
        <v>12</v>
      </c>
      <c r="B9" s="40" t="s">
        <v>4</v>
      </c>
      <c r="C9" s="44" t="s">
        <v>68</v>
      </c>
      <c r="D9" s="12"/>
      <c r="E9" s="61">
        <f>IF(D9="DA",2*D10,0)</f>
        <v>0</v>
      </c>
    </row>
    <row r="10" spans="1:5" x14ac:dyDescent="0.2">
      <c r="A10" s="39"/>
      <c r="B10" s="40"/>
      <c r="C10" s="58" t="s">
        <v>85</v>
      </c>
      <c r="D10" s="12"/>
      <c r="E10" s="61" t="s">
        <v>86</v>
      </c>
    </row>
    <row r="11" spans="1:5" ht="25.5" x14ac:dyDescent="0.2">
      <c r="A11" s="39"/>
      <c r="B11" s="40"/>
      <c r="C11" s="44" t="s">
        <v>64</v>
      </c>
      <c r="D11" s="12"/>
      <c r="E11" s="61">
        <f>IF(D11="DA",5,0)</f>
        <v>0</v>
      </c>
    </row>
    <row r="12" spans="1:5" x14ac:dyDescent="0.2">
      <c r="A12" s="45"/>
      <c r="B12" s="109" t="s">
        <v>5</v>
      </c>
      <c r="C12" s="110"/>
      <c r="D12" s="110"/>
      <c r="E12" s="62">
        <f>SUM(E5:E11)</f>
        <v>0</v>
      </c>
    </row>
    <row r="13" spans="1:5" x14ac:dyDescent="0.2">
      <c r="A13" s="26"/>
      <c r="B13" s="27"/>
      <c r="C13" s="28"/>
      <c r="D13" s="29"/>
      <c r="E13" s="30"/>
    </row>
    <row r="14" spans="1:5" x14ac:dyDescent="0.2">
      <c r="A14" t="s">
        <v>74</v>
      </c>
      <c r="B14" s="103" t="s">
        <v>14</v>
      </c>
      <c r="C14" s="103"/>
      <c r="D14" s="103"/>
      <c r="E14" s="103"/>
    </row>
    <row r="15" spans="1:5" x14ac:dyDescent="0.2">
      <c r="B15" s="106" t="s">
        <v>65</v>
      </c>
      <c r="C15" s="106"/>
      <c r="D15" s="106"/>
      <c r="E15" s="106"/>
    </row>
    <row r="16" spans="1:5" x14ac:dyDescent="0.2">
      <c r="B16" s="106"/>
      <c r="C16" s="106"/>
      <c r="D16" s="106"/>
      <c r="E16" s="106"/>
    </row>
    <row r="17" spans="1:5" x14ac:dyDescent="0.2">
      <c r="B17" s="105" t="s">
        <v>69</v>
      </c>
      <c r="C17" s="105"/>
      <c r="D17" s="105"/>
      <c r="E17" s="105"/>
    </row>
    <row r="18" spans="1:5" x14ac:dyDescent="0.2">
      <c r="A18" t="s">
        <v>76</v>
      </c>
      <c r="B18" s="31"/>
      <c r="C18" s="31"/>
      <c r="D18" s="31"/>
      <c r="E18" s="31"/>
    </row>
    <row r="19" spans="1:5" x14ac:dyDescent="0.2">
      <c r="B19" s="31"/>
      <c r="C19" s="32"/>
      <c r="D19" s="31"/>
      <c r="E19" s="31"/>
    </row>
    <row r="20" spans="1:5" ht="15.75" x14ac:dyDescent="0.25">
      <c r="A20" s="104"/>
      <c r="B20" s="104"/>
      <c r="C20" s="33"/>
      <c r="D20" s="34"/>
      <c r="E20" s="35"/>
    </row>
    <row r="21" spans="1:5" x14ac:dyDescent="0.2">
      <c r="B21" s="25" t="s">
        <v>55</v>
      </c>
    </row>
    <row r="22" spans="1:5" x14ac:dyDescent="0.2">
      <c r="B22" s="24"/>
    </row>
    <row r="23" spans="1:5" x14ac:dyDescent="0.2">
      <c r="B23" s="24" t="s">
        <v>56</v>
      </c>
      <c r="C23" s="60"/>
    </row>
    <row r="24" spans="1:5" ht="25.5" x14ac:dyDescent="0.2">
      <c r="B24" s="59" t="s">
        <v>57</v>
      </c>
      <c r="C24" s="60" t="s">
        <v>116</v>
      </c>
    </row>
    <row r="25" spans="1:5" x14ac:dyDescent="0.2">
      <c r="B25" s="24"/>
    </row>
    <row r="26" spans="1:5" x14ac:dyDescent="0.2">
      <c r="A26" s="24" t="s">
        <v>58</v>
      </c>
      <c r="C26" s="60" t="s">
        <v>117</v>
      </c>
    </row>
  </sheetData>
  <sheetProtection algorithmName="SHA-512" hashValue="9MNAI716uuKLLOjSpxPm929Sta8nue60TKNKoMH/JMNZxbELgmYRulhs2tRklYyYhpQzhgiH8hvg1YJcflL2BA==" saltValue="UKGEVz7QkVG7dLdp9vPaAw==" spinCount="100000" sheet="1" formatCells="0" formatColumns="0"/>
  <mergeCells count="9">
    <mergeCell ref="A1:B1"/>
    <mergeCell ref="B14:E14"/>
    <mergeCell ref="A20:B20"/>
    <mergeCell ref="B17:E17"/>
    <mergeCell ref="B15:E16"/>
    <mergeCell ref="B4:C4"/>
    <mergeCell ref="B12:D12"/>
    <mergeCell ref="B5:B6"/>
    <mergeCell ref="A5:A6"/>
  </mergeCells>
  <phoneticPr fontId="27" type="noConversion"/>
  <dataValidations count="1">
    <dataValidation type="list" allowBlank="1" showInputMessage="1" showErrorMessage="1" sqref="D5:D6 D8:D9 D11" xr:uid="{00000000-0002-0000-0100-000000000000}">
      <formula1>"DA,NU"</formula1>
    </dataValidation>
  </dataValidations>
  <pageMargins left="0.74803149606299213" right="0" top="0.98425196850393704" bottom="0" header="0.51181102362204722" footer="0"/>
  <pageSetup orientation="portrait"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H73"/>
  <sheetViews>
    <sheetView workbookViewId="0">
      <selection activeCell="E8" sqref="E8"/>
    </sheetView>
  </sheetViews>
  <sheetFormatPr defaultRowHeight="12.75" x14ac:dyDescent="0.2"/>
  <cols>
    <col min="1" max="1" width="6.140625" customWidth="1"/>
    <col min="2" max="2" width="18.5703125" customWidth="1"/>
    <col min="3" max="3" width="17.5703125" customWidth="1"/>
    <col min="4" max="5" width="16" customWidth="1"/>
    <col min="6" max="6" width="12.42578125" customWidth="1"/>
    <col min="7" max="7" width="10.5703125" customWidth="1"/>
  </cols>
  <sheetData>
    <row r="1" spans="1:7" x14ac:dyDescent="0.2">
      <c r="A1" s="113" t="s">
        <v>111</v>
      </c>
      <c r="B1" s="113"/>
      <c r="C1" s="113"/>
      <c r="D1" s="113"/>
      <c r="E1" s="60"/>
    </row>
    <row r="2" spans="1:7" x14ac:dyDescent="0.2">
      <c r="A2" s="114" t="s">
        <v>112</v>
      </c>
      <c r="B2" s="114"/>
      <c r="C2" s="60" t="s">
        <v>113</v>
      </c>
    </row>
    <row r="3" spans="1:7" x14ac:dyDescent="0.2">
      <c r="A3" s="46"/>
    </row>
    <row r="4" spans="1:7" x14ac:dyDescent="0.2">
      <c r="A4" s="46"/>
    </row>
    <row r="5" spans="1:7" x14ac:dyDescent="0.2">
      <c r="A5" s="116" t="s">
        <v>27</v>
      </c>
      <c r="B5" s="116" t="s">
        <v>15</v>
      </c>
      <c r="C5" s="116" t="s">
        <v>16</v>
      </c>
      <c r="D5" s="116" t="s">
        <v>17</v>
      </c>
      <c r="E5" s="117" t="s">
        <v>110</v>
      </c>
      <c r="F5" s="116" t="s">
        <v>75</v>
      </c>
      <c r="G5" s="116" t="s">
        <v>9</v>
      </c>
    </row>
    <row r="6" spans="1:7" ht="21" customHeight="1" x14ac:dyDescent="0.2">
      <c r="A6" s="116"/>
      <c r="B6" s="116"/>
      <c r="C6" s="116"/>
      <c r="D6" s="116"/>
      <c r="E6" s="118"/>
      <c r="F6" s="116"/>
      <c r="G6" s="116"/>
    </row>
    <row r="7" spans="1:7" x14ac:dyDescent="0.2">
      <c r="A7" s="66" t="s">
        <v>30</v>
      </c>
      <c r="B7" s="66" t="s">
        <v>31</v>
      </c>
      <c r="C7" s="66" t="s">
        <v>32</v>
      </c>
      <c r="D7" s="66" t="s">
        <v>33</v>
      </c>
      <c r="E7" s="66" t="s">
        <v>34</v>
      </c>
      <c r="F7" s="66" t="s">
        <v>35</v>
      </c>
      <c r="G7" s="66" t="s">
        <v>36</v>
      </c>
    </row>
    <row r="8" spans="1:7" x14ac:dyDescent="0.2">
      <c r="A8" s="47">
        <v>1</v>
      </c>
      <c r="B8" s="48"/>
      <c r="C8" s="49"/>
      <c r="D8" s="48">
        <v>0</v>
      </c>
      <c r="E8" s="73">
        <f t="shared" ref="E8:E37" si="0">VLOOKUP(D8,B$41:D$61,3,FALSE)</f>
        <v>0</v>
      </c>
      <c r="F8" s="76"/>
      <c r="G8" s="74">
        <f>IF(F8&gt;=35,E8+E8*(F8-35)/35,E8*F8/35)</f>
        <v>0</v>
      </c>
    </row>
    <row r="9" spans="1:7" x14ac:dyDescent="0.2">
      <c r="A9" s="50">
        <v>2</v>
      </c>
      <c r="B9" s="51"/>
      <c r="C9" s="52"/>
      <c r="D9" s="48">
        <v>0</v>
      </c>
      <c r="E9" s="73">
        <f t="shared" si="0"/>
        <v>0</v>
      </c>
      <c r="F9" s="76"/>
      <c r="G9" s="74">
        <f t="shared" ref="G9:G37" si="1">IF(F9&gt;=35,E9+E9*(F9-35)/35,E9*F9/35)</f>
        <v>0</v>
      </c>
    </row>
    <row r="10" spans="1:7" x14ac:dyDescent="0.2">
      <c r="A10" s="50">
        <v>3</v>
      </c>
      <c r="B10" s="51"/>
      <c r="C10" s="52"/>
      <c r="D10" s="48">
        <v>0</v>
      </c>
      <c r="E10" s="73">
        <f t="shared" si="0"/>
        <v>0</v>
      </c>
      <c r="F10" s="76"/>
      <c r="G10" s="74">
        <f t="shared" si="1"/>
        <v>0</v>
      </c>
    </row>
    <row r="11" spans="1:7" x14ac:dyDescent="0.2">
      <c r="A11" s="50">
        <v>4</v>
      </c>
      <c r="B11" s="51"/>
      <c r="C11" s="52"/>
      <c r="D11" s="48">
        <v>0</v>
      </c>
      <c r="E11" s="73">
        <f t="shared" si="0"/>
        <v>0</v>
      </c>
      <c r="F11" s="76"/>
      <c r="G11" s="74">
        <f t="shared" si="1"/>
        <v>0</v>
      </c>
    </row>
    <row r="12" spans="1:7" x14ac:dyDescent="0.2">
      <c r="A12" s="50">
        <v>5</v>
      </c>
      <c r="B12" s="51"/>
      <c r="C12" s="52"/>
      <c r="D12" s="48">
        <v>0</v>
      </c>
      <c r="E12" s="73">
        <f t="shared" si="0"/>
        <v>0</v>
      </c>
      <c r="F12" s="76"/>
      <c r="G12" s="74">
        <f t="shared" si="1"/>
        <v>0</v>
      </c>
    </row>
    <row r="13" spans="1:7" x14ac:dyDescent="0.2">
      <c r="A13" s="50">
        <v>6</v>
      </c>
      <c r="B13" s="51"/>
      <c r="C13" s="52"/>
      <c r="D13" s="48">
        <v>0</v>
      </c>
      <c r="E13" s="73">
        <f t="shared" si="0"/>
        <v>0</v>
      </c>
      <c r="F13" s="53"/>
      <c r="G13" s="74">
        <f t="shared" si="1"/>
        <v>0</v>
      </c>
    </row>
    <row r="14" spans="1:7" x14ac:dyDescent="0.2">
      <c r="A14" s="50">
        <v>7</v>
      </c>
      <c r="B14" s="51"/>
      <c r="C14" s="52"/>
      <c r="D14" s="48">
        <v>0</v>
      </c>
      <c r="E14" s="73">
        <f t="shared" si="0"/>
        <v>0</v>
      </c>
      <c r="F14" s="53"/>
      <c r="G14" s="74">
        <f t="shared" si="1"/>
        <v>0</v>
      </c>
    </row>
    <row r="15" spans="1:7" x14ac:dyDescent="0.2">
      <c r="A15" s="50">
        <v>8</v>
      </c>
      <c r="B15" s="51"/>
      <c r="C15" s="52"/>
      <c r="D15" s="48"/>
      <c r="E15" s="73">
        <f t="shared" si="0"/>
        <v>0</v>
      </c>
      <c r="F15" s="54"/>
      <c r="G15" s="74">
        <f t="shared" si="1"/>
        <v>0</v>
      </c>
    </row>
    <row r="16" spans="1:7" x14ac:dyDescent="0.2">
      <c r="A16" s="50">
        <v>9</v>
      </c>
      <c r="B16" s="51"/>
      <c r="C16" s="52"/>
      <c r="D16" s="48"/>
      <c r="E16" s="73">
        <f t="shared" si="0"/>
        <v>0</v>
      </c>
      <c r="F16" s="54"/>
      <c r="G16" s="74">
        <f t="shared" si="1"/>
        <v>0</v>
      </c>
    </row>
    <row r="17" spans="1:7" x14ac:dyDescent="0.2">
      <c r="A17" s="50">
        <v>10</v>
      </c>
      <c r="B17" s="51"/>
      <c r="C17" s="52"/>
      <c r="D17" s="48"/>
      <c r="E17" s="73">
        <f t="shared" si="0"/>
        <v>0</v>
      </c>
      <c r="F17" s="54"/>
      <c r="G17" s="74">
        <f t="shared" si="1"/>
        <v>0</v>
      </c>
    </row>
    <row r="18" spans="1:7" x14ac:dyDescent="0.2">
      <c r="A18" s="50">
        <v>11</v>
      </c>
      <c r="B18" s="51"/>
      <c r="C18" s="52"/>
      <c r="D18" s="48"/>
      <c r="E18" s="73">
        <f t="shared" si="0"/>
        <v>0</v>
      </c>
      <c r="F18" s="54"/>
      <c r="G18" s="74">
        <f t="shared" si="1"/>
        <v>0</v>
      </c>
    </row>
    <row r="19" spans="1:7" x14ac:dyDescent="0.2">
      <c r="A19" s="50">
        <v>12</v>
      </c>
      <c r="B19" s="51"/>
      <c r="C19" s="52"/>
      <c r="D19" s="48"/>
      <c r="E19" s="73">
        <f t="shared" si="0"/>
        <v>0</v>
      </c>
      <c r="F19" s="54"/>
      <c r="G19" s="74">
        <f t="shared" si="1"/>
        <v>0</v>
      </c>
    </row>
    <row r="20" spans="1:7" x14ac:dyDescent="0.2">
      <c r="A20" s="50">
        <v>13</v>
      </c>
      <c r="B20" s="51"/>
      <c r="C20" s="52"/>
      <c r="D20" s="48"/>
      <c r="E20" s="73">
        <f t="shared" si="0"/>
        <v>0</v>
      </c>
      <c r="F20" s="54"/>
      <c r="G20" s="74">
        <f t="shared" si="1"/>
        <v>0</v>
      </c>
    </row>
    <row r="21" spans="1:7" x14ac:dyDescent="0.2">
      <c r="A21" s="50">
        <v>14</v>
      </c>
      <c r="B21" s="51"/>
      <c r="C21" s="52"/>
      <c r="D21" s="48"/>
      <c r="E21" s="73">
        <f t="shared" si="0"/>
        <v>0</v>
      </c>
      <c r="F21" s="54"/>
      <c r="G21" s="74">
        <f t="shared" si="1"/>
        <v>0</v>
      </c>
    </row>
    <row r="22" spans="1:7" x14ac:dyDescent="0.2">
      <c r="A22" s="50">
        <v>15</v>
      </c>
      <c r="B22" s="51"/>
      <c r="C22" s="52"/>
      <c r="D22" s="48"/>
      <c r="E22" s="73">
        <f t="shared" si="0"/>
        <v>0</v>
      </c>
      <c r="F22" s="54"/>
      <c r="G22" s="74">
        <f t="shared" si="1"/>
        <v>0</v>
      </c>
    </row>
    <row r="23" spans="1:7" x14ac:dyDescent="0.2">
      <c r="A23" s="50">
        <v>16</v>
      </c>
      <c r="B23" s="51"/>
      <c r="C23" s="52"/>
      <c r="D23" s="48"/>
      <c r="E23" s="73">
        <f t="shared" si="0"/>
        <v>0</v>
      </c>
      <c r="F23" s="54"/>
      <c r="G23" s="74">
        <f t="shared" si="1"/>
        <v>0</v>
      </c>
    </row>
    <row r="24" spans="1:7" x14ac:dyDescent="0.2">
      <c r="A24" s="50">
        <v>17</v>
      </c>
      <c r="B24" s="51"/>
      <c r="C24" s="52"/>
      <c r="D24" s="48"/>
      <c r="E24" s="73">
        <f t="shared" si="0"/>
        <v>0</v>
      </c>
      <c r="F24" s="54"/>
      <c r="G24" s="74">
        <f t="shared" si="1"/>
        <v>0</v>
      </c>
    </row>
    <row r="25" spans="1:7" x14ac:dyDescent="0.2">
      <c r="A25" s="50">
        <v>18</v>
      </c>
      <c r="B25" s="51"/>
      <c r="C25" s="52"/>
      <c r="D25" s="48"/>
      <c r="E25" s="73">
        <f t="shared" si="0"/>
        <v>0</v>
      </c>
      <c r="F25" s="54"/>
      <c r="G25" s="74">
        <f t="shared" si="1"/>
        <v>0</v>
      </c>
    </row>
    <row r="26" spans="1:7" x14ac:dyDescent="0.2">
      <c r="A26" s="50">
        <v>19</v>
      </c>
      <c r="B26" s="51"/>
      <c r="C26" s="52"/>
      <c r="D26" s="48"/>
      <c r="E26" s="73">
        <f t="shared" si="0"/>
        <v>0</v>
      </c>
      <c r="F26" s="54"/>
      <c r="G26" s="74">
        <f t="shared" si="1"/>
        <v>0</v>
      </c>
    </row>
    <row r="27" spans="1:7" x14ac:dyDescent="0.2">
      <c r="A27" s="50">
        <v>20</v>
      </c>
      <c r="B27" s="51"/>
      <c r="C27" s="52"/>
      <c r="D27" s="48"/>
      <c r="E27" s="73">
        <f t="shared" si="0"/>
        <v>0</v>
      </c>
      <c r="F27" s="54"/>
      <c r="G27" s="74">
        <f t="shared" si="1"/>
        <v>0</v>
      </c>
    </row>
    <row r="28" spans="1:7" x14ac:dyDescent="0.2">
      <c r="A28" s="50">
        <v>21</v>
      </c>
      <c r="B28" s="51"/>
      <c r="C28" s="52"/>
      <c r="D28" s="48"/>
      <c r="E28" s="73">
        <f t="shared" si="0"/>
        <v>0</v>
      </c>
      <c r="F28" s="54"/>
      <c r="G28" s="74">
        <f t="shared" si="1"/>
        <v>0</v>
      </c>
    </row>
    <row r="29" spans="1:7" x14ac:dyDescent="0.2">
      <c r="A29" s="50">
        <v>22</v>
      </c>
      <c r="B29" s="51"/>
      <c r="C29" s="52"/>
      <c r="D29" s="48"/>
      <c r="E29" s="73">
        <f t="shared" si="0"/>
        <v>0</v>
      </c>
      <c r="F29" s="54"/>
      <c r="G29" s="74">
        <f t="shared" si="1"/>
        <v>0</v>
      </c>
    </row>
    <row r="30" spans="1:7" x14ac:dyDescent="0.2">
      <c r="A30" s="50">
        <v>23</v>
      </c>
      <c r="B30" s="51"/>
      <c r="C30" s="52"/>
      <c r="D30" s="48"/>
      <c r="E30" s="73">
        <f t="shared" si="0"/>
        <v>0</v>
      </c>
      <c r="F30" s="54"/>
      <c r="G30" s="74">
        <f t="shared" si="1"/>
        <v>0</v>
      </c>
    </row>
    <row r="31" spans="1:7" x14ac:dyDescent="0.2">
      <c r="A31" s="50">
        <v>24</v>
      </c>
      <c r="B31" s="51"/>
      <c r="C31" s="52"/>
      <c r="D31" s="48"/>
      <c r="E31" s="73">
        <f t="shared" si="0"/>
        <v>0</v>
      </c>
      <c r="F31" s="54"/>
      <c r="G31" s="74">
        <f t="shared" si="1"/>
        <v>0</v>
      </c>
    </row>
    <row r="32" spans="1:7" x14ac:dyDescent="0.2">
      <c r="A32" s="50">
        <v>25</v>
      </c>
      <c r="B32" s="51"/>
      <c r="C32" s="52"/>
      <c r="D32" s="48"/>
      <c r="E32" s="73">
        <f t="shared" si="0"/>
        <v>0</v>
      </c>
      <c r="F32" s="54"/>
      <c r="G32" s="74">
        <f t="shared" si="1"/>
        <v>0</v>
      </c>
    </row>
    <row r="33" spans="1:7" x14ac:dyDescent="0.2">
      <c r="A33" s="50">
        <v>26</v>
      </c>
      <c r="B33" s="51"/>
      <c r="C33" s="52"/>
      <c r="D33" s="48"/>
      <c r="E33" s="73">
        <f t="shared" si="0"/>
        <v>0</v>
      </c>
      <c r="F33" s="54"/>
      <c r="G33" s="74">
        <f t="shared" si="1"/>
        <v>0</v>
      </c>
    </row>
    <row r="34" spans="1:7" x14ac:dyDescent="0.2">
      <c r="A34" s="50">
        <v>27</v>
      </c>
      <c r="B34" s="51"/>
      <c r="C34" s="52"/>
      <c r="D34" s="48"/>
      <c r="E34" s="73">
        <f t="shared" si="0"/>
        <v>0</v>
      </c>
      <c r="F34" s="54"/>
      <c r="G34" s="74">
        <f t="shared" si="1"/>
        <v>0</v>
      </c>
    </row>
    <row r="35" spans="1:7" x14ac:dyDescent="0.2">
      <c r="A35" s="50">
        <v>28</v>
      </c>
      <c r="B35" s="51"/>
      <c r="C35" s="52"/>
      <c r="D35" s="48"/>
      <c r="E35" s="73">
        <f t="shared" si="0"/>
        <v>0</v>
      </c>
      <c r="F35" s="54"/>
      <c r="G35" s="74">
        <f t="shared" si="1"/>
        <v>0</v>
      </c>
    </row>
    <row r="36" spans="1:7" x14ac:dyDescent="0.2">
      <c r="A36" s="50">
        <v>29</v>
      </c>
      <c r="B36" s="51"/>
      <c r="C36" s="52"/>
      <c r="D36" s="48"/>
      <c r="E36" s="73">
        <f t="shared" si="0"/>
        <v>0</v>
      </c>
      <c r="F36" s="54"/>
      <c r="G36" s="74">
        <f t="shared" si="1"/>
        <v>0</v>
      </c>
    </row>
    <row r="37" spans="1:7" x14ac:dyDescent="0.2">
      <c r="A37" s="50">
        <v>30</v>
      </c>
      <c r="B37" s="51"/>
      <c r="C37" s="52"/>
      <c r="D37" s="48"/>
      <c r="E37" s="73">
        <f t="shared" si="0"/>
        <v>0</v>
      </c>
      <c r="F37" s="54"/>
      <c r="G37" s="74">
        <f t="shared" si="1"/>
        <v>0</v>
      </c>
    </row>
    <row r="38" spans="1:7" x14ac:dyDescent="0.2">
      <c r="G38" s="78">
        <f>SUM(G8:G37)</f>
        <v>0</v>
      </c>
    </row>
    <row r="39" spans="1:7" x14ac:dyDescent="0.2">
      <c r="B39" t="s">
        <v>90</v>
      </c>
    </row>
    <row r="40" spans="1:7" x14ac:dyDescent="0.2">
      <c r="B40" s="64"/>
      <c r="C40" s="64" t="s">
        <v>91</v>
      </c>
      <c r="D40" s="64" t="s">
        <v>92</v>
      </c>
      <c r="E40" s="65"/>
    </row>
    <row r="41" spans="1:7" x14ac:dyDescent="0.2">
      <c r="B41" s="64">
        <v>0</v>
      </c>
      <c r="C41" s="64"/>
      <c r="D41" s="64">
        <v>0</v>
      </c>
      <c r="E41" s="65"/>
    </row>
    <row r="42" spans="1:7" ht="33.75" x14ac:dyDescent="0.2">
      <c r="B42" s="64">
        <v>1</v>
      </c>
      <c r="C42" s="82" t="s">
        <v>93</v>
      </c>
      <c r="D42" s="64">
        <v>30</v>
      </c>
      <c r="E42" s="65"/>
    </row>
    <row r="43" spans="1:7" ht="22.5" x14ac:dyDescent="0.2">
      <c r="B43" s="64">
        <v>2</v>
      </c>
      <c r="C43" s="82" t="s">
        <v>94</v>
      </c>
      <c r="D43" s="64">
        <v>40</v>
      </c>
      <c r="E43" s="65"/>
    </row>
    <row r="44" spans="1:7" ht="22.5" x14ac:dyDescent="0.2">
      <c r="B44" s="64">
        <v>3</v>
      </c>
      <c r="C44" s="82" t="s">
        <v>95</v>
      </c>
      <c r="D44" s="64">
        <v>30</v>
      </c>
      <c r="E44" s="65"/>
    </row>
    <row r="45" spans="1:7" ht="22.5" x14ac:dyDescent="0.2">
      <c r="B45" s="64">
        <v>4</v>
      </c>
      <c r="C45" s="82" t="s">
        <v>108</v>
      </c>
      <c r="D45" s="64">
        <v>40</v>
      </c>
      <c r="E45" s="65"/>
    </row>
    <row r="46" spans="1:7" ht="22.5" x14ac:dyDescent="0.2">
      <c r="B46" s="64">
        <v>5</v>
      </c>
      <c r="C46" s="82" t="s">
        <v>96</v>
      </c>
      <c r="D46" s="64">
        <v>10</v>
      </c>
      <c r="E46" s="65"/>
    </row>
    <row r="47" spans="1:7" ht="22.5" x14ac:dyDescent="0.2">
      <c r="B47" s="64">
        <v>6</v>
      </c>
      <c r="C47" s="82" t="s">
        <v>109</v>
      </c>
      <c r="D47" s="64">
        <v>10</v>
      </c>
      <c r="E47" s="65"/>
    </row>
    <row r="48" spans="1:7" x14ac:dyDescent="0.2">
      <c r="B48" s="64">
        <v>7</v>
      </c>
      <c r="C48" s="82" t="s">
        <v>97</v>
      </c>
      <c r="D48" s="64">
        <v>15</v>
      </c>
      <c r="E48" s="65"/>
    </row>
    <row r="49" spans="2:7" ht="22.5" x14ac:dyDescent="0.2">
      <c r="B49" s="64">
        <v>8</v>
      </c>
      <c r="C49" s="82" t="s">
        <v>98</v>
      </c>
      <c r="D49" s="64">
        <v>15</v>
      </c>
      <c r="E49" s="65"/>
    </row>
    <row r="50" spans="2:7" ht="56.25" x14ac:dyDescent="0.2">
      <c r="B50" s="64">
        <v>9</v>
      </c>
      <c r="C50" s="82" t="s">
        <v>99</v>
      </c>
      <c r="D50" s="64">
        <v>10</v>
      </c>
      <c r="E50" s="65"/>
    </row>
    <row r="51" spans="2:7" ht="56.25" x14ac:dyDescent="0.2">
      <c r="B51" s="64">
        <v>10</v>
      </c>
      <c r="C51" s="82" t="s">
        <v>100</v>
      </c>
      <c r="D51" s="64">
        <v>15</v>
      </c>
      <c r="E51" s="65"/>
    </row>
    <row r="52" spans="2:7" ht="22.5" x14ac:dyDescent="0.2">
      <c r="B52" s="64">
        <v>11</v>
      </c>
      <c r="C52" s="82" t="s">
        <v>118</v>
      </c>
      <c r="D52" s="64">
        <v>13</v>
      </c>
      <c r="E52" s="65"/>
    </row>
    <row r="53" spans="2:7" ht="22.5" x14ac:dyDescent="0.2">
      <c r="B53" s="64">
        <v>12</v>
      </c>
      <c r="C53" s="82" t="s">
        <v>119</v>
      </c>
      <c r="D53" s="64">
        <v>15</v>
      </c>
      <c r="E53" s="65"/>
    </row>
    <row r="54" spans="2:7" ht="22.5" x14ac:dyDescent="0.2">
      <c r="B54" s="64">
        <v>13</v>
      </c>
      <c r="C54" s="82" t="s">
        <v>120</v>
      </c>
      <c r="D54" s="64">
        <v>20</v>
      </c>
      <c r="E54" s="65"/>
    </row>
    <row r="55" spans="2:7" ht="22.5" x14ac:dyDescent="0.2">
      <c r="B55" s="64">
        <v>14</v>
      </c>
      <c r="C55" s="82" t="s">
        <v>101</v>
      </c>
      <c r="D55" s="64">
        <v>11</v>
      </c>
      <c r="E55" s="65"/>
    </row>
    <row r="56" spans="2:7" x14ac:dyDescent="0.2">
      <c r="B56" s="64">
        <v>15</v>
      </c>
      <c r="C56" s="82" t="s">
        <v>102</v>
      </c>
      <c r="D56" s="64">
        <v>13</v>
      </c>
      <c r="E56" s="65"/>
    </row>
    <row r="57" spans="2:7" x14ac:dyDescent="0.2">
      <c r="B57" s="64">
        <v>16</v>
      </c>
      <c r="C57" s="82" t="s">
        <v>103</v>
      </c>
      <c r="D57" s="64">
        <v>13</v>
      </c>
      <c r="E57" s="65"/>
    </row>
    <row r="58" spans="2:7" ht="33.75" x14ac:dyDescent="0.2">
      <c r="B58" s="64">
        <v>17</v>
      </c>
      <c r="C58" s="82" t="s">
        <v>104</v>
      </c>
      <c r="D58" s="64">
        <v>10</v>
      </c>
      <c r="E58" s="65"/>
    </row>
    <row r="59" spans="2:7" ht="33.75" x14ac:dyDescent="0.2">
      <c r="B59" s="64">
        <v>18</v>
      </c>
      <c r="C59" s="82" t="s">
        <v>105</v>
      </c>
      <c r="D59" s="64">
        <v>8</v>
      </c>
      <c r="E59" s="65"/>
    </row>
    <row r="60" spans="2:7" ht="22.5" x14ac:dyDescent="0.2">
      <c r="B60" s="64">
        <v>19</v>
      </c>
      <c r="C60" s="82" t="s">
        <v>106</v>
      </c>
      <c r="D60" s="64">
        <v>7</v>
      </c>
      <c r="E60" s="65"/>
    </row>
    <row r="61" spans="2:7" ht="33.75" x14ac:dyDescent="0.2">
      <c r="B61" s="64">
        <v>20</v>
      </c>
      <c r="C61" s="82" t="s">
        <v>107</v>
      </c>
      <c r="D61" s="64">
        <v>9</v>
      </c>
      <c r="E61" s="65"/>
    </row>
    <row r="64" spans="2:7" ht="41.25" customHeight="1" x14ac:dyDescent="0.2">
      <c r="B64" s="115" t="s">
        <v>70</v>
      </c>
      <c r="C64" s="115"/>
      <c r="D64" s="115"/>
      <c r="E64" s="115"/>
      <c r="F64" s="115"/>
      <c r="G64" s="115"/>
    </row>
    <row r="65" spans="2:8" x14ac:dyDescent="0.2">
      <c r="B65" s="115" t="s">
        <v>77</v>
      </c>
      <c r="C65" s="115"/>
      <c r="D65" s="115"/>
      <c r="E65" s="115"/>
      <c r="F65" s="115"/>
      <c r="G65" s="115"/>
      <c r="H65" s="115"/>
    </row>
    <row r="66" spans="2:8" x14ac:dyDescent="0.2">
      <c r="B66" t="s">
        <v>78</v>
      </c>
    </row>
    <row r="67" spans="2:8" x14ac:dyDescent="0.2">
      <c r="B67" t="s">
        <v>79</v>
      </c>
    </row>
    <row r="69" spans="2:8" x14ac:dyDescent="0.2">
      <c r="B69" s="55" t="s">
        <v>73</v>
      </c>
    </row>
    <row r="70" spans="2:8" x14ac:dyDescent="0.2">
      <c r="F70" t="s">
        <v>71</v>
      </c>
    </row>
    <row r="71" spans="2:8" x14ac:dyDescent="0.2">
      <c r="F71" t="s">
        <v>72</v>
      </c>
    </row>
    <row r="72" spans="2:8" x14ac:dyDescent="0.2">
      <c r="F72" s="60"/>
    </row>
    <row r="73" spans="2:8" x14ac:dyDescent="0.2">
      <c r="B73" s="24" t="s">
        <v>58</v>
      </c>
      <c r="C73" s="60"/>
    </row>
  </sheetData>
  <sheetProtection algorithmName="SHA-512" hashValue="9tZsFdHrsW3PAvtlNcl0hH6Lm1q6/yhbmnZr4PEnSQy0QkpPehSUSRFO68ip0kBdyV9TedwyK6m+xJMil0oKmw==" saltValue="KVsfpLDlsrQrmmLYJW6/cw==" spinCount="100000" sheet="1" formatCells="0" formatColumns="0" insertRows="0"/>
  <mergeCells count="11">
    <mergeCell ref="A1:D1"/>
    <mergeCell ref="A2:B2"/>
    <mergeCell ref="B65:H65"/>
    <mergeCell ref="B64:G64"/>
    <mergeCell ref="G5:G6"/>
    <mergeCell ref="A5:A6"/>
    <mergeCell ref="B5:B6"/>
    <mergeCell ref="F5:F6"/>
    <mergeCell ref="C5:C6"/>
    <mergeCell ref="D5:D6"/>
    <mergeCell ref="E5:E6"/>
  </mergeCells>
  <phoneticPr fontId="27" type="noConversion"/>
  <dataValidations count="1">
    <dataValidation type="list" allowBlank="1" showInputMessage="1" showErrorMessage="1" sqref="D8:D37" xr:uid="{00000000-0002-0000-0200-000000000000}">
      <formula1>$B$41:$B$61</formula1>
    </dataValidation>
  </dataValidations>
  <pageMargins left="0.17" right="0.17" top="0.33" bottom="1" header="0.31" footer="0.5"/>
  <pageSetup scale="95"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Foi de lucru</vt:lpstr>
      </vt:variant>
      <vt:variant>
        <vt:i4>3</vt:i4>
      </vt:variant>
    </vt:vector>
  </HeadingPairs>
  <TitlesOfParts>
    <vt:vector size="3" baseType="lpstr">
      <vt:lpstr>resurse_tehnice</vt:lpstr>
      <vt:lpstr>logistica</vt:lpstr>
      <vt:lpstr>resurse umane</vt:lpstr>
    </vt:vector>
  </TitlesOfParts>
  <Company>Casa de Asigurari de Sanatate Brasov</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relyg2012</dc:creator>
  <cp:lastModifiedBy>Dorina Muntean</cp:lastModifiedBy>
  <cp:lastPrinted>2019-07-05T07:31:09Z</cp:lastPrinted>
  <dcterms:created xsi:type="dcterms:W3CDTF">2016-06-23T11:57:24Z</dcterms:created>
  <dcterms:modified xsi:type="dcterms:W3CDTF">2023-06-08T09:02:24Z</dcterms:modified>
</cp:coreProperties>
</file>